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2025\ايناس\فنادق 2024\فنادق للنشر\"/>
    </mc:Choice>
  </mc:AlternateContent>
  <bookViews>
    <workbookView xWindow="-120" yWindow="-120" windowWidth="29040" windowHeight="15840" tabRatio="912" activeTab="6"/>
  </bookViews>
  <sheets>
    <sheet name="حسب السنوات" sheetId="54" r:id="rId1"/>
    <sheet name="حسب المحافظات" sheetId="55" r:id="rId2"/>
    <sheet name="عدد الفنادق" sheetId="40" r:id="rId3"/>
    <sheet name="عدد النزلاء وليالي المبيت" sheetId="10" r:id="rId4"/>
    <sheet name="عدد المشتغلين" sheetId="13" r:id="rId5"/>
    <sheet name="الاجور والمزايا" sheetId="41" r:id="rId6"/>
    <sheet name="الايرادات" sheetId="20" r:id="rId7"/>
  </sheets>
  <definedNames>
    <definedName name="_xlnm._FilterDatabase" localSheetId="5" hidden="1">'الاجور والمزايا'!$C$1:$C$115</definedName>
    <definedName name="_xlnm._FilterDatabase" localSheetId="2" hidden="1">'عدد الفنادق'!$C$1:$C$106</definedName>
    <definedName name="_xlnm._FilterDatabase" localSheetId="4" hidden="1">'عدد المشتغلين'!$C$1:$C$882</definedName>
    <definedName name="_xlnm.Print_Area" localSheetId="5">'الاجور والمزايا'!$A$1:$S$114</definedName>
    <definedName name="_xlnm.Print_Area" localSheetId="1">'حسب المحافظات'!$A$1:$P$23</definedName>
    <definedName name="_xlnm.Print_Area" localSheetId="2">'عدد الفنادق'!$A$1:$M$106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55" l="1"/>
  <c r="N22" i="55"/>
  <c r="L22" i="55" l="1"/>
  <c r="E92" i="40" l="1"/>
  <c r="F92" i="40"/>
  <c r="G92" i="40"/>
  <c r="H92" i="40"/>
  <c r="I92" i="40"/>
  <c r="D92" i="40"/>
  <c r="I81" i="40"/>
  <c r="H81" i="40"/>
  <c r="G81" i="40"/>
  <c r="F81" i="40"/>
  <c r="E81" i="40"/>
  <c r="D81" i="40"/>
  <c r="J80" i="40"/>
  <c r="J81" i="40" s="1"/>
  <c r="I65" i="40"/>
  <c r="H65" i="40"/>
  <c r="G65" i="40"/>
  <c r="F65" i="40"/>
  <c r="E65" i="40"/>
  <c r="D65" i="40"/>
  <c r="J64" i="40"/>
  <c r="J65" i="40" s="1"/>
  <c r="I63" i="40" l="1"/>
  <c r="H63" i="40"/>
  <c r="G63" i="40"/>
  <c r="F63" i="40"/>
  <c r="E63" i="40"/>
  <c r="D63" i="40"/>
  <c r="J62" i="40"/>
  <c r="J63" i="40" s="1"/>
  <c r="E37" i="41" l="1"/>
  <c r="G37" i="41"/>
  <c r="H37" i="41"/>
  <c r="I37" i="41"/>
  <c r="J37" i="41"/>
  <c r="K37" i="41"/>
  <c r="L37" i="41"/>
  <c r="M37" i="41"/>
  <c r="N37" i="41"/>
  <c r="O37" i="41"/>
  <c r="P37" i="41"/>
  <c r="O93" i="41"/>
  <c r="O92" i="41"/>
  <c r="L93" i="41"/>
  <c r="L92" i="41"/>
  <c r="I93" i="41"/>
  <c r="I92" i="41"/>
  <c r="I94" i="41" s="1"/>
  <c r="D94" i="41"/>
  <c r="E94" i="41"/>
  <c r="G94" i="41"/>
  <c r="H94" i="41"/>
  <c r="J94" i="41"/>
  <c r="K94" i="41"/>
  <c r="M94" i="41"/>
  <c r="N94" i="41"/>
  <c r="P94" i="41"/>
  <c r="F93" i="41"/>
  <c r="F92" i="41"/>
  <c r="F94" i="41" s="1"/>
  <c r="L89" i="41"/>
  <c r="P89" i="41" s="1"/>
  <c r="D91" i="41"/>
  <c r="F89" i="41"/>
  <c r="L87" i="41"/>
  <c r="L86" i="41"/>
  <c r="L88" i="41" s="1"/>
  <c r="I87" i="41"/>
  <c r="I86" i="41"/>
  <c r="E88" i="41"/>
  <c r="D88" i="41"/>
  <c r="F87" i="41"/>
  <c r="F86" i="41"/>
  <c r="O89" i="41"/>
  <c r="I89" i="41"/>
  <c r="F90" i="41"/>
  <c r="L94" i="41" l="1"/>
  <c r="O94" i="41"/>
  <c r="F88" i="41"/>
  <c r="L83" i="41"/>
  <c r="P83" i="41" s="1"/>
  <c r="I83" i="41"/>
  <c r="L80" i="41"/>
  <c r="P80" i="41" s="1"/>
  <c r="I80" i="41"/>
  <c r="E70" i="41"/>
  <c r="G70" i="41"/>
  <c r="H70" i="41"/>
  <c r="J70" i="41"/>
  <c r="K70" i="41"/>
  <c r="M70" i="41"/>
  <c r="N70" i="41"/>
  <c r="D70" i="41"/>
  <c r="P69" i="41"/>
  <c r="O68" i="41"/>
  <c r="O70" i="41" s="1"/>
  <c r="L68" i="41"/>
  <c r="P68" i="41" s="1"/>
  <c r="P70" i="41" s="1"/>
  <c r="I68" i="41"/>
  <c r="I70" i="41" s="1"/>
  <c r="F68" i="41"/>
  <c r="F70" i="41" s="1"/>
  <c r="L65" i="41"/>
  <c r="P65" i="41" s="1"/>
  <c r="P67" i="41" s="1"/>
  <c r="I65" i="41"/>
  <c r="L60" i="41"/>
  <c r="P60" i="41" s="1"/>
  <c r="P61" i="41" s="1"/>
  <c r="I60" i="41"/>
  <c r="I61" i="41" s="1"/>
  <c r="K59" i="41"/>
  <c r="K103" i="41" s="1"/>
  <c r="J59" i="41"/>
  <c r="J103" i="41" s="1"/>
  <c r="E58" i="41"/>
  <c r="G58" i="41"/>
  <c r="H58" i="41"/>
  <c r="J58" i="41"/>
  <c r="K58" i="41"/>
  <c r="M58" i="41"/>
  <c r="N58" i="41"/>
  <c r="D58" i="41"/>
  <c r="H104" i="41"/>
  <c r="F104" i="41"/>
  <c r="D61" i="41"/>
  <c r="E61" i="41"/>
  <c r="G61" i="41"/>
  <c r="H61" i="41"/>
  <c r="O56" i="41"/>
  <c r="O103" i="41" s="1"/>
  <c r="L56" i="41"/>
  <c r="L58" i="41" s="1"/>
  <c r="I56" i="41"/>
  <c r="I58" i="41" s="1"/>
  <c r="F56" i="41"/>
  <c r="F58" i="41" s="1"/>
  <c r="E46" i="41"/>
  <c r="F46" i="41"/>
  <c r="G46" i="41"/>
  <c r="H46" i="41"/>
  <c r="I46" i="41"/>
  <c r="J46" i="41"/>
  <c r="K46" i="41"/>
  <c r="L46" i="41"/>
  <c r="M46" i="41"/>
  <c r="N46" i="41"/>
  <c r="O46" i="41"/>
  <c r="P46" i="41"/>
  <c r="D46" i="41"/>
  <c r="E45" i="41"/>
  <c r="E47" i="41" s="1"/>
  <c r="G45" i="41"/>
  <c r="G47" i="41" s="1"/>
  <c r="H45" i="41"/>
  <c r="H47" i="41" s="1"/>
  <c r="J45" i="41"/>
  <c r="K45" i="41"/>
  <c r="K47" i="41" s="1"/>
  <c r="L45" i="41"/>
  <c r="L47" i="41" s="1"/>
  <c r="M45" i="41"/>
  <c r="M47" i="41" s="1"/>
  <c r="N45" i="41"/>
  <c r="N47" i="41" s="1"/>
  <c r="O45" i="41"/>
  <c r="P45" i="41"/>
  <c r="P47" i="41" s="1"/>
  <c r="D45" i="41"/>
  <c r="E41" i="41"/>
  <c r="G41" i="41"/>
  <c r="H41" i="41"/>
  <c r="J41" i="41"/>
  <c r="K41" i="41"/>
  <c r="L41" i="41"/>
  <c r="M41" i="41"/>
  <c r="N41" i="41"/>
  <c r="O41" i="41"/>
  <c r="P41" i="41"/>
  <c r="D41" i="41"/>
  <c r="I39" i="41"/>
  <c r="I41" i="41" s="1"/>
  <c r="F39" i="41"/>
  <c r="F45" i="41" s="1"/>
  <c r="F47" i="41" s="1"/>
  <c r="E36" i="41"/>
  <c r="E38" i="41" s="1"/>
  <c r="G36" i="41"/>
  <c r="G38" i="41" s="1"/>
  <c r="H36" i="41"/>
  <c r="H38" i="41" s="1"/>
  <c r="J36" i="41"/>
  <c r="J38" i="41" s="1"/>
  <c r="K36" i="41"/>
  <c r="K38" i="41" s="1"/>
  <c r="M36" i="41"/>
  <c r="M38" i="41" s="1"/>
  <c r="N36" i="41"/>
  <c r="N38" i="41" s="1"/>
  <c r="O36" i="41"/>
  <c r="O38" i="41" s="1"/>
  <c r="D36" i="41"/>
  <c r="L33" i="41"/>
  <c r="L106" i="41" s="1"/>
  <c r="I33" i="41"/>
  <c r="I106" i="41" s="1"/>
  <c r="F34" i="41"/>
  <c r="F33" i="41"/>
  <c r="F106" i="41" s="1"/>
  <c r="P8" i="41"/>
  <c r="E110" i="41"/>
  <c r="F110" i="41"/>
  <c r="G110" i="41"/>
  <c r="H110" i="41"/>
  <c r="I110" i="41"/>
  <c r="J110" i="41"/>
  <c r="K110" i="41"/>
  <c r="L110" i="41"/>
  <c r="M110" i="41"/>
  <c r="N110" i="41"/>
  <c r="O110" i="41"/>
  <c r="P110" i="41"/>
  <c r="D110" i="41"/>
  <c r="E109" i="41"/>
  <c r="F109" i="41"/>
  <c r="G109" i="41"/>
  <c r="H109" i="41"/>
  <c r="I109" i="41"/>
  <c r="J109" i="41"/>
  <c r="J111" i="41" s="1"/>
  <c r="K109" i="41"/>
  <c r="L109" i="41"/>
  <c r="M109" i="41"/>
  <c r="M111" i="41" s="1"/>
  <c r="N109" i="41"/>
  <c r="O109" i="41"/>
  <c r="P109" i="41"/>
  <c r="P111" i="41" s="1"/>
  <c r="D109" i="41"/>
  <c r="E107" i="41"/>
  <c r="G107" i="41"/>
  <c r="H107" i="41"/>
  <c r="I107" i="41"/>
  <c r="J107" i="41"/>
  <c r="K107" i="41"/>
  <c r="L107" i="41"/>
  <c r="M107" i="41"/>
  <c r="N107" i="41"/>
  <c r="O107" i="41"/>
  <c r="P107" i="41"/>
  <c r="D107" i="41"/>
  <c r="E106" i="41"/>
  <c r="E108" i="41" s="1"/>
  <c r="G106" i="41"/>
  <c r="G108" i="41" s="1"/>
  <c r="H106" i="41"/>
  <c r="H108" i="41" s="1"/>
  <c r="J106" i="41"/>
  <c r="K106" i="41"/>
  <c r="M106" i="41"/>
  <c r="N106" i="41"/>
  <c r="O106" i="41"/>
  <c r="D106" i="41"/>
  <c r="E104" i="41"/>
  <c r="G104" i="41"/>
  <c r="D104" i="41"/>
  <c r="E103" i="41"/>
  <c r="G103" i="41"/>
  <c r="G112" i="41" s="1"/>
  <c r="H103" i="41"/>
  <c r="M103" i="41"/>
  <c r="N103" i="41"/>
  <c r="D103" i="41"/>
  <c r="D47" i="41" l="1"/>
  <c r="H112" i="41"/>
  <c r="I45" i="41"/>
  <c r="L70" i="41"/>
  <c r="I47" i="41"/>
  <c r="O111" i="41"/>
  <c r="F111" i="41"/>
  <c r="L36" i="41"/>
  <c r="L38" i="41" s="1"/>
  <c r="N111" i="41"/>
  <c r="G113" i="41"/>
  <c r="D108" i="41"/>
  <c r="D105" i="41"/>
  <c r="J47" i="41"/>
  <c r="M112" i="41"/>
  <c r="J108" i="41"/>
  <c r="H113" i="41"/>
  <c r="H114" i="41" s="1"/>
  <c r="O58" i="41"/>
  <c r="O47" i="41"/>
  <c r="L108" i="41"/>
  <c r="E105" i="41"/>
  <c r="P33" i="41"/>
  <c r="F36" i="41"/>
  <c r="L59" i="41"/>
  <c r="L103" i="41" s="1"/>
  <c r="L112" i="41" s="1"/>
  <c r="G111" i="41"/>
  <c r="P56" i="41"/>
  <c r="P58" i="41" s="1"/>
  <c r="F41" i="41"/>
  <c r="O108" i="41"/>
  <c r="K108" i="41"/>
  <c r="F107" i="41"/>
  <c r="F113" i="41" s="1"/>
  <c r="F37" i="41"/>
  <c r="I36" i="41"/>
  <c r="I38" i="41" s="1"/>
  <c r="I103" i="41"/>
  <c r="I112" i="41" s="1"/>
  <c r="F61" i="41"/>
  <c r="G114" i="41"/>
  <c r="F103" i="41"/>
  <c r="F105" i="41" s="1"/>
  <c r="E111" i="41"/>
  <c r="E113" i="41"/>
  <c r="O112" i="41"/>
  <c r="I108" i="41"/>
  <c r="N112" i="41"/>
  <c r="G105" i="41"/>
  <c r="K112" i="41"/>
  <c r="D111" i="41"/>
  <c r="D113" i="41"/>
  <c r="J112" i="41"/>
  <c r="H111" i="41"/>
  <c r="I111" i="41"/>
  <c r="N108" i="41"/>
  <c r="M108" i="41"/>
  <c r="D112" i="41"/>
  <c r="E112" i="41"/>
  <c r="H105" i="41"/>
  <c r="L111" i="41"/>
  <c r="K111" i="41"/>
  <c r="E114" i="41" l="1"/>
  <c r="D114" i="41"/>
  <c r="F108" i="41"/>
  <c r="F38" i="41"/>
  <c r="P106" i="41"/>
  <c r="P108" i="41" s="1"/>
  <c r="P36" i="41"/>
  <c r="P38" i="41" s="1"/>
  <c r="P103" i="41"/>
  <c r="P112" i="41" s="1"/>
  <c r="I104" i="41"/>
  <c r="F112" i="41"/>
  <c r="F114" i="41" s="1"/>
  <c r="K61" i="41" l="1"/>
  <c r="K104" i="41"/>
  <c r="J61" i="41"/>
  <c r="J104" i="41"/>
  <c r="I113" i="41"/>
  <c r="I114" i="41" s="1"/>
  <c r="I105" i="41"/>
  <c r="J113" i="41" l="1"/>
  <c r="J114" i="41" s="1"/>
  <c r="J105" i="41"/>
  <c r="L104" i="41"/>
  <c r="L61" i="41"/>
  <c r="K113" i="41"/>
  <c r="K114" i="41" s="1"/>
  <c r="K105" i="41"/>
  <c r="M104" i="41" l="1"/>
  <c r="M61" i="41"/>
  <c r="L105" i="41"/>
  <c r="L113" i="41"/>
  <c r="L114" i="41" s="1"/>
  <c r="N104" i="41" l="1"/>
  <c r="N61" i="41"/>
  <c r="M113" i="41"/>
  <c r="M114" i="41" s="1"/>
  <c r="M105" i="41"/>
  <c r="O104" i="41" l="1"/>
  <c r="O61" i="41"/>
  <c r="N113" i="41"/>
  <c r="N114" i="41" s="1"/>
  <c r="N105" i="41"/>
  <c r="E21" i="20"/>
  <c r="P104" i="41" l="1"/>
  <c r="O113" i="41"/>
  <c r="O114" i="41" s="1"/>
  <c r="O105" i="41"/>
  <c r="P113" i="41" l="1"/>
  <c r="P114" i="41" s="1"/>
  <c r="P105" i="41"/>
  <c r="E115" i="13" l="1"/>
  <c r="F115" i="13"/>
  <c r="G115" i="13"/>
  <c r="H115" i="13"/>
  <c r="I115" i="13"/>
  <c r="J115" i="13"/>
  <c r="K115" i="13"/>
  <c r="L115" i="13"/>
  <c r="M115" i="13"/>
  <c r="N115" i="13"/>
  <c r="O115" i="13"/>
  <c r="D115" i="13"/>
  <c r="E114" i="13"/>
  <c r="E116" i="13" s="1"/>
  <c r="F114" i="13"/>
  <c r="F116" i="13" s="1"/>
  <c r="G114" i="13"/>
  <c r="G116" i="13" s="1"/>
  <c r="H114" i="13"/>
  <c r="H116" i="13" s="1"/>
  <c r="I114" i="13"/>
  <c r="I116" i="13" s="1"/>
  <c r="J114" i="13"/>
  <c r="J116" i="13" s="1"/>
  <c r="K114" i="13"/>
  <c r="K116" i="13" s="1"/>
  <c r="L114" i="13"/>
  <c r="L116" i="13" s="1"/>
  <c r="M114" i="13"/>
  <c r="M116" i="13" s="1"/>
  <c r="N114" i="13"/>
  <c r="N116" i="13" s="1"/>
  <c r="O114" i="13"/>
  <c r="O116" i="13" s="1"/>
  <c r="D114" i="13"/>
  <c r="D116" i="13" s="1"/>
  <c r="N36" i="13"/>
  <c r="O36" i="13"/>
  <c r="M36" i="13"/>
  <c r="H39" i="13" l="1"/>
  <c r="N19" i="13" l="1"/>
  <c r="O19" i="13"/>
  <c r="M19" i="13"/>
  <c r="N18" i="13"/>
  <c r="M18" i="13"/>
  <c r="L18" i="13"/>
  <c r="O18" i="13" s="1"/>
  <c r="N62" i="13"/>
  <c r="O62" i="13"/>
  <c r="M62" i="13"/>
  <c r="L61" i="13"/>
  <c r="I61" i="13"/>
  <c r="N61" i="13"/>
  <c r="M61" i="13"/>
  <c r="O61" i="13" l="1"/>
  <c r="E118" i="13"/>
  <c r="F118" i="13"/>
  <c r="G118" i="13"/>
  <c r="H118" i="13"/>
  <c r="I118" i="13"/>
  <c r="J118" i="13"/>
  <c r="K118" i="13"/>
  <c r="L118" i="13"/>
  <c r="M118" i="13"/>
  <c r="N118" i="13"/>
  <c r="O118" i="13"/>
  <c r="D118" i="13"/>
  <c r="E117" i="13"/>
  <c r="F117" i="13"/>
  <c r="G117" i="13"/>
  <c r="H117" i="13"/>
  <c r="I117" i="13"/>
  <c r="J117" i="13"/>
  <c r="K117" i="13"/>
  <c r="L117" i="13"/>
  <c r="M117" i="13"/>
  <c r="N117" i="13"/>
  <c r="O117" i="13"/>
  <c r="D117" i="13"/>
  <c r="N40" i="13" l="1"/>
  <c r="O40" i="13"/>
  <c r="N39" i="13"/>
  <c r="M39" i="13"/>
  <c r="K40" i="13"/>
  <c r="J40" i="13"/>
  <c r="J39" i="13"/>
  <c r="J41" i="13" s="1"/>
  <c r="O39" i="13"/>
  <c r="D39" i="13"/>
  <c r="H14" i="13"/>
  <c r="I14" i="13"/>
  <c r="J14" i="13"/>
  <c r="G14" i="13"/>
  <c r="K14" i="13"/>
  <c r="L14" i="13"/>
  <c r="E11" i="13"/>
  <c r="F11" i="13"/>
  <c r="D11" i="13"/>
  <c r="G88" i="41" l="1"/>
  <c r="H88" i="41"/>
  <c r="I88" i="41"/>
  <c r="J88" i="41"/>
  <c r="K88" i="41"/>
  <c r="M88" i="41"/>
  <c r="N88" i="41"/>
  <c r="O88" i="41"/>
  <c r="P88" i="41"/>
  <c r="E91" i="41"/>
  <c r="F91" i="41"/>
  <c r="G91" i="41"/>
  <c r="H91" i="41"/>
  <c r="I91" i="41"/>
  <c r="J91" i="41"/>
  <c r="K91" i="41"/>
  <c r="L91" i="41"/>
  <c r="M91" i="41"/>
  <c r="N91" i="41"/>
  <c r="O91" i="41"/>
  <c r="P91" i="41"/>
  <c r="E85" i="41"/>
  <c r="F85" i="41"/>
  <c r="G85" i="41"/>
  <c r="H85" i="41"/>
  <c r="I85" i="41"/>
  <c r="J85" i="41"/>
  <c r="K85" i="41"/>
  <c r="L85" i="41"/>
  <c r="M85" i="41"/>
  <c r="N85" i="41"/>
  <c r="O85" i="41"/>
  <c r="P85" i="41"/>
  <c r="D85" i="41"/>
  <c r="E82" i="41"/>
  <c r="F82" i="41"/>
  <c r="G82" i="41"/>
  <c r="H82" i="41"/>
  <c r="I82" i="41"/>
  <c r="J82" i="41"/>
  <c r="K82" i="41"/>
  <c r="L82" i="41"/>
  <c r="M82" i="41"/>
  <c r="N82" i="41"/>
  <c r="O82" i="41"/>
  <c r="P82" i="41"/>
  <c r="D82" i="41"/>
  <c r="E67" i="41"/>
  <c r="F67" i="41"/>
  <c r="G67" i="41"/>
  <c r="H67" i="41"/>
  <c r="I67" i="41"/>
  <c r="J67" i="41"/>
  <c r="K67" i="41"/>
  <c r="L67" i="41"/>
  <c r="M67" i="41"/>
  <c r="N67" i="41"/>
  <c r="O67" i="41"/>
  <c r="D67" i="41"/>
  <c r="E64" i="41"/>
  <c r="F64" i="41"/>
  <c r="G64" i="41"/>
  <c r="H64" i="41"/>
  <c r="I64" i="41"/>
  <c r="J64" i="41"/>
  <c r="K64" i="41"/>
  <c r="L64" i="41"/>
  <c r="M64" i="41"/>
  <c r="N64" i="41"/>
  <c r="O64" i="41"/>
  <c r="P64" i="41"/>
  <c r="D64" i="41"/>
  <c r="E44" i="41"/>
  <c r="F44" i="41"/>
  <c r="G44" i="41"/>
  <c r="H44" i="41"/>
  <c r="I44" i="41"/>
  <c r="J44" i="41"/>
  <c r="K44" i="41"/>
  <c r="L44" i="41"/>
  <c r="M44" i="41"/>
  <c r="N44" i="41"/>
  <c r="O44" i="41"/>
  <c r="P44" i="41"/>
  <c r="D44" i="41"/>
  <c r="E35" i="41"/>
  <c r="F35" i="41"/>
  <c r="G35" i="41"/>
  <c r="H35" i="41"/>
  <c r="I35" i="41"/>
  <c r="J35" i="41"/>
  <c r="K35" i="41"/>
  <c r="L35" i="41"/>
  <c r="M35" i="41"/>
  <c r="N35" i="41"/>
  <c r="O35" i="41"/>
  <c r="P35" i="41"/>
  <c r="D35" i="41"/>
  <c r="E32" i="41"/>
  <c r="F32" i="41"/>
  <c r="G32" i="41"/>
  <c r="H32" i="41"/>
  <c r="I32" i="41"/>
  <c r="J32" i="41"/>
  <c r="K32" i="41"/>
  <c r="L32" i="41"/>
  <c r="M32" i="41"/>
  <c r="N32" i="41"/>
  <c r="O32" i="41"/>
  <c r="P32" i="41"/>
  <c r="D32" i="41"/>
  <c r="E22" i="41"/>
  <c r="F22" i="41"/>
  <c r="G22" i="41"/>
  <c r="H22" i="41"/>
  <c r="I22" i="41"/>
  <c r="J22" i="41"/>
  <c r="K22" i="41"/>
  <c r="L22" i="41"/>
  <c r="M22" i="41"/>
  <c r="N22" i="41"/>
  <c r="O22" i="41"/>
  <c r="P22" i="41"/>
  <c r="D22" i="41"/>
  <c r="E19" i="41"/>
  <c r="F19" i="41"/>
  <c r="G19" i="41"/>
  <c r="H19" i="41"/>
  <c r="I19" i="41"/>
  <c r="J19" i="41"/>
  <c r="K19" i="41"/>
  <c r="L19" i="41"/>
  <c r="M19" i="41"/>
  <c r="N19" i="41"/>
  <c r="O19" i="41"/>
  <c r="P19" i="41"/>
  <c r="D19" i="41"/>
  <c r="E13" i="41"/>
  <c r="F13" i="41"/>
  <c r="G13" i="41"/>
  <c r="H13" i="41"/>
  <c r="I13" i="41"/>
  <c r="J13" i="41"/>
  <c r="K13" i="41"/>
  <c r="L13" i="41"/>
  <c r="M13" i="41"/>
  <c r="N13" i="41"/>
  <c r="O13" i="41"/>
  <c r="P13" i="41"/>
  <c r="D13" i="41"/>
  <c r="E10" i="41"/>
  <c r="F10" i="41"/>
  <c r="G10" i="41"/>
  <c r="H10" i="41"/>
  <c r="I10" i="41"/>
  <c r="J10" i="41"/>
  <c r="K10" i="41"/>
  <c r="L10" i="41"/>
  <c r="M10" i="41"/>
  <c r="N10" i="41"/>
  <c r="O10" i="41"/>
  <c r="P10" i="41"/>
  <c r="D10" i="41"/>
  <c r="E119" i="13"/>
  <c r="F119" i="13"/>
  <c r="G119" i="13"/>
  <c r="H119" i="13"/>
  <c r="I119" i="13"/>
  <c r="J119" i="13"/>
  <c r="K119" i="13"/>
  <c r="L119" i="13"/>
  <c r="M119" i="13"/>
  <c r="N119" i="13"/>
  <c r="O119" i="13"/>
  <c r="D119" i="13"/>
  <c r="E112" i="13"/>
  <c r="E121" i="13" s="1"/>
  <c r="F112" i="13"/>
  <c r="F121" i="13" s="1"/>
  <c r="G112" i="13"/>
  <c r="G121" i="13" s="1"/>
  <c r="H112" i="13"/>
  <c r="H121" i="13" s="1"/>
  <c r="I112" i="13"/>
  <c r="I121" i="13" s="1"/>
  <c r="J112" i="13"/>
  <c r="J121" i="13" s="1"/>
  <c r="K112" i="13"/>
  <c r="K121" i="13" s="1"/>
  <c r="L112" i="13"/>
  <c r="L121" i="13" s="1"/>
  <c r="M112" i="13"/>
  <c r="M121" i="13" s="1"/>
  <c r="N112" i="13"/>
  <c r="N121" i="13" s="1"/>
  <c r="O112" i="13"/>
  <c r="O121" i="13" s="1"/>
  <c r="D112" i="13"/>
  <c r="D121" i="13" s="1"/>
  <c r="E111" i="13"/>
  <c r="E120" i="13" s="1"/>
  <c r="F111" i="13"/>
  <c r="F120" i="13" s="1"/>
  <c r="G111" i="13"/>
  <c r="G120" i="13" s="1"/>
  <c r="H111" i="13"/>
  <c r="H120" i="13" s="1"/>
  <c r="I111" i="13"/>
  <c r="I120" i="13" s="1"/>
  <c r="J111" i="13"/>
  <c r="J120" i="13" s="1"/>
  <c r="K111" i="13"/>
  <c r="K120" i="13" s="1"/>
  <c r="L111" i="13"/>
  <c r="L120" i="13" s="1"/>
  <c r="D111" i="13"/>
  <c r="D120" i="13" s="1"/>
  <c r="E97" i="13"/>
  <c r="F97" i="13"/>
  <c r="G97" i="13"/>
  <c r="H97" i="13"/>
  <c r="I97" i="13"/>
  <c r="J97" i="13"/>
  <c r="K97" i="13"/>
  <c r="L97" i="13"/>
  <c r="M97" i="13"/>
  <c r="N97" i="13"/>
  <c r="O97" i="13"/>
  <c r="D97" i="13"/>
  <c r="E100" i="13"/>
  <c r="F100" i="13"/>
  <c r="G100" i="13"/>
  <c r="H100" i="13"/>
  <c r="I100" i="13"/>
  <c r="J100" i="13"/>
  <c r="K100" i="13"/>
  <c r="L100" i="13"/>
  <c r="M100" i="13"/>
  <c r="N100" i="13"/>
  <c r="O100" i="13"/>
  <c r="D100" i="13"/>
  <c r="E94" i="13"/>
  <c r="F94" i="13"/>
  <c r="G94" i="13"/>
  <c r="H94" i="13"/>
  <c r="I94" i="13"/>
  <c r="J94" i="13"/>
  <c r="K94" i="13"/>
  <c r="L94" i="13"/>
  <c r="M94" i="13"/>
  <c r="N94" i="13"/>
  <c r="O94" i="13"/>
  <c r="D94" i="13"/>
  <c r="E91" i="13"/>
  <c r="F91" i="13"/>
  <c r="G91" i="13"/>
  <c r="H91" i="13"/>
  <c r="I91" i="13"/>
  <c r="J91" i="13"/>
  <c r="K91" i="13"/>
  <c r="L91" i="13"/>
  <c r="M91" i="13"/>
  <c r="N91" i="13"/>
  <c r="O91" i="13"/>
  <c r="D91" i="13"/>
  <c r="L122" i="13" l="1"/>
  <c r="J122" i="13"/>
  <c r="H122" i="13"/>
  <c r="G122" i="13"/>
  <c r="E122" i="13"/>
  <c r="K122" i="13"/>
  <c r="I122" i="13"/>
  <c r="F122" i="13"/>
  <c r="D122" i="13"/>
  <c r="E113" i="13"/>
  <c r="D113" i="13"/>
  <c r="L113" i="13"/>
  <c r="K113" i="13"/>
  <c r="J113" i="13"/>
  <c r="I113" i="13"/>
  <c r="H113" i="13"/>
  <c r="G113" i="13"/>
  <c r="F113" i="13"/>
  <c r="E88" i="13"/>
  <c r="F88" i="13"/>
  <c r="G88" i="13"/>
  <c r="H88" i="13"/>
  <c r="I88" i="13"/>
  <c r="J88" i="13"/>
  <c r="K88" i="13"/>
  <c r="L88" i="13"/>
  <c r="M88" i="13"/>
  <c r="N88" i="13"/>
  <c r="O88" i="13"/>
  <c r="D88" i="13"/>
  <c r="E75" i="13"/>
  <c r="F75" i="13"/>
  <c r="G75" i="13"/>
  <c r="H75" i="13"/>
  <c r="I75" i="13"/>
  <c r="J75" i="13"/>
  <c r="K75" i="13"/>
  <c r="L75" i="13"/>
  <c r="M75" i="13"/>
  <c r="N75" i="13"/>
  <c r="O75" i="13"/>
  <c r="D75" i="13"/>
  <c r="E72" i="13"/>
  <c r="F72" i="13"/>
  <c r="G72" i="13"/>
  <c r="H72" i="13"/>
  <c r="I72" i="13"/>
  <c r="J72" i="13"/>
  <c r="K72" i="13"/>
  <c r="L72" i="13"/>
  <c r="M72" i="13"/>
  <c r="N72" i="13"/>
  <c r="O72" i="13"/>
  <c r="D72" i="13"/>
  <c r="E69" i="13"/>
  <c r="F69" i="13"/>
  <c r="G69" i="13"/>
  <c r="H69" i="13"/>
  <c r="I69" i="13"/>
  <c r="J69" i="13"/>
  <c r="K69" i="13"/>
  <c r="L69" i="13"/>
  <c r="M69" i="13"/>
  <c r="N69" i="13"/>
  <c r="O69" i="13"/>
  <c r="D69" i="13"/>
  <c r="E66" i="13"/>
  <c r="F66" i="13"/>
  <c r="G66" i="13"/>
  <c r="H66" i="13"/>
  <c r="I66" i="13"/>
  <c r="J66" i="13"/>
  <c r="K66" i="13"/>
  <c r="L66" i="13"/>
  <c r="M66" i="13"/>
  <c r="N66" i="13"/>
  <c r="O66" i="13"/>
  <c r="D66" i="13"/>
  <c r="E63" i="13"/>
  <c r="F63" i="13"/>
  <c r="G63" i="13"/>
  <c r="H63" i="13"/>
  <c r="I63" i="13"/>
  <c r="J63" i="13"/>
  <c r="K63" i="13"/>
  <c r="L63" i="13"/>
  <c r="O63" i="13"/>
  <c r="D63" i="13"/>
  <c r="E49" i="13"/>
  <c r="F49" i="13"/>
  <c r="G49" i="13"/>
  <c r="H49" i="13"/>
  <c r="I49" i="13"/>
  <c r="J49" i="13"/>
  <c r="K49" i="13"/>
  <c r="L49" i="13"/>
  <c r="M49" i="13"/>
  <c r="N49" i="13"/>
  <c r="O49" i="13"/>
  <c r="O50" i="13" s="1"/>
  <c r="D49" i="13"/>
  <c r="D50" i="13" s="1"/>
  <c r="E48" i="13"/>
  <c r="E50" i="13" s="1"/>
  <c r="F48" i="13"/>
  <c r="F50" i="13" s="1"/>
  <c r="G48" i="13"/>
  <c r="G50" i="13" s="1"/>
  <c r="H48" i="13"/>
  <c r="H50" i="13" s="1"/>
  <c r="I48" i="13"/>
  <c r="I50" i="13" s="1"/>
  <c r="J48" i="13"/>
  <c r="J50" i="13" s="1"/>
  <c r="K48" i="13"/>
  <c r="K50" i="13" s="1"/>
  <c r="L48" i="13"/>
  <c r="L50" i="13" s="1"/>
  <c r="N48" i="13"/>
  <c r="O48" i="13"/>
  <c r="D48" i="13"/>
  <c r="E47" i="13"/>
  <c r="F47" i="13"/>
  <c r="G47" i="13"/>
  <c r="H47" i="13"/>
  <c r="I47" i="13"/>
  <c r="J47" i="13"/>
  <c r="K47" i="13"/>
  <c r="L47" i="13"/>
  <c r="M47" i="13"/>
  <c r="N47" i="13"/>
  <c r="O47" i="13"/>
  <c r="D47" i="13"/>
  <c r="I44" i="13"/>
  <c r="J44" i="13"/>
  <c r="K44" i="13"/>
  <c r="L44" i="13"/>
  <c r="M44" i="13"/>
  <c r="N44" i="13"/>
  <c r="O44" i="13"/>
  <c r="H44" i="13"/>
  <c r="E44" i="13"/>
  <c r="F44" i="13"/>
  <c r="G44" i="13"/>
  <c r="D44" i="13"/>
  <c r="E38" i="13"/>
  <c r="F38" i="13"/>
  <c r="G38" i="13"/>
  <c r="H38" i="13"/>
  <c r="I38" i="13"/>
  <c r="J38" i="13"/>
  <c r="K38" i="13"/>
  <c r="L38" i="13"/>
  <c r="M38" i="13"/>
  <c r="N38" i="13"/>
  <c r="D38" i="13"/>
  <c r="E35" i="13"/>
  <c r="F35" i="13"/>
  <c r="G35" i="13"/>
  <c r="H35" i="13"/>
  <c r="I35" i="13"/>
  <c r="J35" i="13"/>
  <c r="K35" i="13"/>
  <c r="L35" i="13"/>
  <c r="M35" i="13"/>
  <c r="N35" i="13"/>
  <c r="O35" i="13"/>
  <c r="D35" i="13"/>
  <c r="E23" i="13"/>
  <c r="F23" i="13"/>
  <c r="G23" i="13"/>
  <c r="H23" i="13"/>
  <c r="I23" i="13"/>
  <c r="J23" i="13"/>
  <c r="K23" i="13"/>
  <c r="L23" i="13"/>
  <c r="M23" i="13"/>
  <c r="N23" i="13"/>
  <c r="O23" i="13"/>
  <c r="D23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E15" i="13"/>
  <c r="F15" i="13"/>
  <c r="N9" i="13"/>
  <c r="N111" i="13" s="1"/>
  <c r="O9" i="13"/>
  <c r="O111" i="13" s="1"/>
  <c r="M9" i="13"/>
  <c r="G11" i="13"/>
  <c r="H11" i="13"/>
  <c r="I11" i="13"/>
  <c r="J11" i="13"/>
  <c r="K11" i="13"/>
  <c r="L11" i="13"/>
  <c r="M63" i="13" l="1"/>
  <c r="N63" i="13"/>
  <c r="O38" i="13"/>
  <c r="M48" i="13"/>
  <c r="M50" i="13" s="1"/>
  <c r="N50" i="13"/>
  <c r="M11" i="13"/>
  <c r="M111" i="13"/>
  <c r="O120" i="13"/>
  <c r="O122" i="13" s="1"/>
  <c r="O113" i="13"/>
  <c r="O11" i="13"/>
  <c r="N120" i="13"/>
  <c r="N122" i="13" s="1"/>
  <c r="N113" i="13"/>
  <c r="N11" i="13"/>
  <c r="M120" i="13" l="1"/>
  <c r="M122" i="13" s="1"/>
  <c r="M113" i="13"/>
  <c r="F18" i="10" l="1"/>
  <c r="E61" i="40"/>
  <c r="F61" i="40"/>
  <c r="G61" i="40"/>
  <c r="H61" i="40"/>
  <c r="I61" i="40"/>
  <c r="D61" i="40"/>
  <c r="J40" i="40" l="1"/>
  <c r="E97" i="40" l="1"/>
  <c r="F97" i="40"/>
  <c r="G97" i="40"/>
  <c r="H97" i="40"/>
  <c r="I97" i="40"/>
  <c r="D97" i="40"/>
  <c r="E101" i="40"/>
  <c r="F101" i="40"/>
  <c r="G101" i="40"/>
  <c r="H101" i="40"/>
  <c r="I101" i="40"/>
  <c r="J101" i="40"/>
  <c r="D101" i="40"/>
  <c r="E100" i="40"/>
  <c r="E104" i="40" s="1"/>
  <c r="F100" i="40"/>
  <c r="F104" i="40" s="1"/>
  <c r="G100" i="40"/>
  <c r="H100" i="40"/>
  <c r="I100" i="40"/>
  <c r="I104" i="40" s="1"/>
  <c r="J100" i="40"/>
  <c r="D100" i="40"/>
  <c r="D104" i="40" s="1"/>
  <c r="E99" i="40"/>
  <c r="F99" i="40"/>
  <c r="G99" i="40"/>
  <c r="H99" i="40"/>
  <c r="I99" i="40"/>
  <c r="D99" i="40"/>
  <c r="E95" i="40"/>
  <c r="E96" i="40" s="1"/>
  <c r="F95" i="40"/>
  <c r="F96" i="40" s="1"/>
  <c r="G95" i="40"/>
  <c r="G96" i="40" s="1"/>
  <c r="H95" i="40"/>
  <c r="H96" i="40" s="1"/>
  <c r="I95" i="40"/>
  <c r="I96" i="40" s="1"/>
  <c r="D95" i="40"/>
  <c r="D96" i="40" s="1"/>
  <c r="E93" i="40"/>
  <c r="F93" i="40"/>
  <c r="F105" i="40" s="1"/>
  <c r="G93" i="40"/>
  <c r="G105" i="40" s="1"/>
  <c r="H93" i="40"/>
  <c r="I93" i="40"/>
  <c r="D93" i="40"/>
  <c r="J90" i="40"/>
  <c r="J88" i="40"/>
  <c r="E79" i="40"/>
  <c r="F79" i="40"/>
  <c r="G79" i="40"/>
  <c r="H79" i="40"/>
  <c r="I79" i="40"/>
  <c r="D79" i="40"/>
  <c r="J78" i="40"/>
  <c r="J79" i="40" s="1"/>
  <c r="E77" i="40"/>
  <c r="F77" i="40"/>
  <c r="G77" i="40"/>
  <c r="H77" i="40"/>
  <c r="I77" i="40"/>
  <c r="D77" i="40"/>
  <c r="J76" i="40"/>
  <c r="J77" i="40" s="1"/>
  <c r="E75" i="40"/>
  <c r="F75" i="40"/>
  <c r="G75" i="40"/>
  <c r="H75" i="40"/>
  <c r="I75" i="40"/>
  <c r="D75" i="40"/>
  <c r="J74" i="40"/>
  <c r="J75" i="40" s="1"/>
  <c r="E73" i="40"/>
  <c r="F73" i="40"/>
  <c r="G73" i="40"/>
  <c r="H73" i="40"/>
  <c r="I73" i="40"/>
  <c r="D73" i="40"/>
  <c r="J72" i="40"/>
  <c r="J73" i="40" s="1"/>
  <c r="J60" i="40"/>
  <c r="J61" i="40" s="1"/>
  <c r="E58" i="40"/>
  <c r="F58" i="40"/>
  <c r="G58" i="40"/>
  <c r="H58" i="40"/>
  <c r="I58" i="40"/>
  <c r="D58" i="40"/>
  <c r="E57" i="40"/>
  <c r="F57" i="40"/>
  <c r="G57" i="40"/>
  <c r="H57" i="40"/>
  <c r="I57" i="40"/>
  <c r="D57" i="40"/>
  <c r="J55" i="40"/>
  <c r="J53" i="40"/>
  <c r="J93" i="40" s="1"/>
  <c r="J52" i="40"/>
  <c r="E43" i="40"/>
  <c r="F43" i="40"/>
  <c r="G43" i="40"/>
  <c r="H43" i="40"/>
  <c r="I43" i="40"/>
  <c r="D43" i="40"/>
  <c r="E42" i="40"/>
  <c r="F42" i="40"/>
  <c r="G42" i="40"/>
  <c r="H42" i="40"/>
  <c r="I42" i="40"/>
  <c r="D42" i="40"/>
  <c r="J38" i="40"/>
  <c r="J36" i="40"/>
  <c r="E34" i="40"/>
  <c r="F34" i="40"/>
  <c r="G34" i="40"/>
  <c r="H34" i="40"/>
  <c r="I34" i="40"/>
  <c r="D34" i="40"/>
  <c r="J32" i="40"/>
  <c r="J30" i="40"/>
  <c r="E20" i="40"/>
  <c r="F20" i="40"/>
  <c r="G20" i="40"/>
  <c r="H20" i="40"/>
  <c r="I20" i="40"/>
  <c r="D20" i="40"/>
  <c r="J16" i="40"/>
  <c r="J20" i="40" s="1"/>
  <c r="E14" i="40"/>
  <c r="F14" i="40"/>
  <c r="G14" i="40"/>
  <c r="H14" i="40"/>
  <c r="I14" i="40"/>
  <c r="J14" i="40"/>
  <c r="D14" i="40"/>
  <c r="E13" i="40"/>
  <c r="F13" i="40"/>
  <c r="G13" i="40"/>
  <c r="H13" i="40"/>
  <c r="I13" i="40"/>
  <c r="D13" i="40"/>
  <c r="J10" i="40"/>
  <c r="J99" i="40" s="1"/>
  <c r="J8" i="40"/>
  <c r="J6" i="40"/>
  <c r="J92" i="40" l="1"/>
  <c r="D102" i="40"/>
  <c r="H105" i="40"/>
  <c r="J34" i="40"/>
  <c r="I105" i="40"/>
  <c r="H103" i="40"/>
  <c r="F103" i="40"/>
  <c r="F106" i="40" s="1"/>
  <c r="D103" i="40"/>
  <c r="F102" i="40"/>
  <c r="J43" i="40"/>
  <c r="G103" i="40"/>
  <c r="E103" i="40"/>
  <c r="H102" i="40"/>
  <c r="G102" i="40"/>
  <c r="J97" i="40"/>
  <c r="J95" i="40"/>
  <c r="J96" i="40" s="1"/>
  <c r="J42" i="40"/>
  <c r="I103" i="40"/>
  <c r="I106" i="40" s="1"/>
  <c r="D105" i="40"/>
  <c r="J105" i="40"/>
  <c r="J57" i="40"/>
  <c r="E105" i="40"/>
  <c r="I102" i="40"/>
  <c r="J102" i="40"/>
  <c r="G104" i="40"/>
  <c r="H104" i="40"/>
  <c r="J58" i="40"/>
  <c r="E102" i="40"/>
  <c r="F17" i="10"/>
  <c r="F14" i="10"/>
  <c r="F12" i="10"/>
  <c r="G17" i="10"/>
  <c r="G14" i="10"/>
  <c r="G12" i="10"/>
  <c r="G106" i="40" l="1"/>
  <c r="H106" i="40"/>
  <c r="D106" i="40"/>
  <c r="E106" i="40"/>
  <c r="J103" i="40"/>
  <c r="J104" i="40"/>
  <c r="J106" i="40" s="1"/>
  <c r="K110" i="40" s="1"/>
  <c r="K115" i="40" l="1"/>
  <c r="K112" i="40"/>
  <c r="K113" i="40"/>
  <c r="K114" i="40"/>
  <c r="K111" i="40"/>
  <c r="D37" i="41" l="1"/>
  <c r="D38" i="41" s="1"/>
  <c r="E15" i="41"/>
  <c r="F15" i="41"/>
  <c r="G15" i="41"/>
  <c r="H15" i="41"/>
  <c r="I15" i="41"/>
  <c r="J15" i="41"/>
  <c r="K15" i="41"/>
  <c r="L15" i="41"/>
  <c r="M15" i="41"/>
  <c r="N15" i="41"/>
  <c r="O15" i="41"/>
  <c r="P15" i="41"/>
  <c r="D15" i="41"/>
  <c r="E14" i="41"/>
  <c r="F14" i="41"/>
  <c r="G14" i="41"/>
  <c r="H14" i="41"/>
  <c r="I14" i="41"/>
  <c r="J14" i="41"/>
  <c r="K14" i="41"/>
  <c r="L14" i="41"/>
  <c r="M14" i="41"/>
  <c r="N14" i="41"/>
  <c r="O14" i="41"/>
  <c r="P14" i="41"/>
  <c r="D14" i="41"/>
  <c r="N16" i="41" l="1"/>
  <c r="E16" i="41"/>
  <c r="F16" i="41"/>
  <c r="G16" i="41"/>
  <c r="H16" i="41"/>
  <c r="J16" i="41"/>
  <c r="K16" i="41"/>
  <c r="O16" i="41"/>
  <c r="P16" i="41"/>
  <c r="D16" i="41"/>
  <c r="L16" i="41" l="1"/>
  <c r="M16" i="41"/>
  <c r="I16" i="41"/>
  <c r="F40" i="13" l="1"/>
  <c r="E40" i="13"/>
  <c r="D40" i="13"/>
  <c r="E39" i="13"/>
  <c r="F39" i="13"/>
  <c r="K15" i="13"/>
  <c r="L15" i="13"/>
  <c r="J15" i="13"/>
  <c r="H15" i="13"/>
  <c r="I15" i="13"/>
  <c r="G15" i="13"/>
  <c r="D15" i="13"/>
  <c r="N15" i="13" l="1"/>
  <c r="O15" i="13"/>
  <c r="M15" i="13"/>
  <c r="C21" i="20" l="1"/>
  <c r="D21" i="20"/>
  <c r="B21" i="20"/>
  <c r="C23" i="10" l="1"/>
  <c r="D23" i="10"/>
  <c r="E23" i="10"/>
  <c r="B23" i="10"/>
  <c r="F23" i="10"/>
  <c r="G23" i="10" l="1"/>
  <c r="J54" i="40" l="1"/>
  <c r="E98" i="40"/>
  <c r="F98" i="40"/>
  <c r="G98" i="40"/>
  <c r="H98" i="40"/>
  <c r="I98" i="40"/>
  <c r="D98" i="40"/>
  <c r="G94" i="40"/>
  <c r="E91" i="40"/>
  <c r="F91" i="40"/>
  <c r="G91" i="40"/>
  <c r="H91" i="40"/>
  <c r="I91" i="40"/>
  <c r="J91" i="40"/>
  <c r="D91" i="40"/>
  <c r="E89" i="40"/>
  <c r="F89" i="40"/>
  <c r="G89" i="40"/>
  <c r="H89" i="40"/>
  <c r="I89" i="40"/>
  <c r="J89" i="40"/>
  <c r="D89" i="40"/>
  <c r="E39" i="40"/>
  <c r="F39" i="40"/>
  <c r="G39" i="40"/>
  <c r="H39" i="40"/>
  <c r="I39" i="40"/>
  <c r="J39" i="40"/>
  <c r="D39" i="40"/>
  <c r="E41" i="40"/>
  <c r="F41" i="40"/>
  <c r="G41" i="40"/>
  <c r="H41" i="40"/>
  <c r="I41" i="40"/>
  <c r="J41" i="40"/>
  <c r="D41" i="40"/>
  <c r="E37" i="40"/>
  <c r="F37" i="40"/>
  <c r="G37" i="40"/>
  <c r="H37" i="40"/>
  <c r="I37" i="40"/>
  <c r="J37" i="40"/>
  <c r="D37" i="40"/>
  <c r="J59" i="40"/>
  <c r="E56" i="40"/>
  <c r="F56" i="40"/>
  <c r="G56" i="40"/>
  <c r="H56" i="40"/>
  <c r="I56" i="40"/>
  <c r="J56" i="40"/>
  <c r="D56" i="40"/>
  <c r="E54" i="40"/>
  <c r="F54" i="40"/>
  <c r="G54" i="40"/>
  <c r="H54" i="40"/>
  <c r="I54" i="40"/>
  <c r="D54" i="40"/>
  <c r="E35" i="40"/>
  <c r="F35" i="40"/>
  <c r="G35" i="40"/>
  <c r="H35" i="40"/>
  <c r="I35" i="40"/>
  <c r="J35" i="40"/>
  <c r="D35" i="40"/>
  <c r="E33" i="40"/>
  <c r="F33" i="40"/>
  <c r="G33" i="40"/>
  <c r="H33" i="40"/>
  <c r="I33" i="40"/>
  <c r="J33" i="40"/>
  <c r="D33" i="40"/>
  <c r="E31" i="40"/>
  <c r="F31" i="40"/>
  <c r="G31" i="40"/>
  <c r="H31" i="40"/>
  <c r="I31" i="40"/>
  <c r="J31" i="40"/>
  <c r="D31" i="40"/>
  <c r="F94" i="40" l="1"/>
  <c r="E94" i="40"/>
  <c r="I44" i="40"/>
  <c r="J44" i="40"/>
  <c r="E44" i="40"/>
  <c r="I94" i="40"/>
  <c r="D59" i="40"/>
  <c r="I59" i="40"/>
  <c r="H44" i="40"/>
  <c r="G59" i="40"/>
  <c r="F59" i="40"/>
  <c r="F44" i="40"/>
  <c r="D94" i="40"/>
  <c r="G44" i="40"/>
  <c r="H59" i="40"/>
  <c r="E59" i="40"/>
  <c r="H94" i="40"/>
  <c r="D44" i="40"/>
  <c r="E21" i="40"/>
  <c r="F21" i="40"/>
  <c r="G21" i="40"/>
  <c r="H21" i="40"/>
  <c r="I21" i="40"/>
  <c r="J21" i="40"/>
  <c r="D21" i="40"/>
  <c r="E19" i="40"/>
  <c r="F19" i="40"/>
  <c r="G19" i="40"/>
  <c r="H19" i="40"/>
  <c r="I19" i="40"/>
  <c r="J19" i="40"/>
  <c r="D19" i="40"/>
  <c r="E17" i="40"/>
  <c r="F17" i="40"/>
  <c r="G17" i="40"/>
  <c r="H17" i="40"/>
  <c r="I17" i="40"/>
  <c r="J17" i="40"/>
  <c r="D17" i="40"/>
  <c r="E12" i="40"/>
  <c r="F12" i="40"/>
  <c r="G12" i="40"/>
  <c r="H12" i="40"/>
  <c r="I12" i="40"/>
  <c r="J12" i="40"/>
  <c r="D12" i="40"/>
  <c r="E9" i="40"/>
  <c r="F9" i="40"/>
  <c r="G9" i="40"/>
  <c r="H9" i="40"/>
  <c r="I9" i="40"/>
  <c r="D9" i="40"/>
  <c r="E7" i="40"/>
  <c r="F7" i="40"/>
  <c r="G7" i="40"/>
  <c r="H7" i="40"/>
  <c r="I7" i="40"/>
  <c r="D7" i="40"/>
  <c r="J98" i="40" l="1"/>
  <c r="J9" i="40"/>
  <c r="D15" i="40"/>
  <c r="I15" i="40"/>
  <c r="H15" i="40"/>
  <c r="J7" i="40"/>
  <c r="G15" i="40"/>
  <c r="F15" i="40"/>
  <c r="E15" i="40"/>
  <c r="J13" i="40"/>
  <c r="J15" i="40" s="1"/>
  <c r="J94" i="40" l="1"/>
  <c r="E16" i="13" l="1"/>
  <c r="F16" i="13"/>
  <c r="G16" i="13"/>
  <c r="H16" i="13"/>
  <c r="H17" i="13" s="1"/>
  <c r="I16" i="13"/>
  <c r="J16" i="13"/>
  <c r="K16" i="13"/>
  <c r="L16" i="13"/>
  <c r="D16" i="13"/>
  <c r="M16" i="13" s="1"/>
  <c r="F17" i="13"/>
  <c r="E14" i="13"/>
  <c r="F14" i="13"/>
  <c r="M14" i="13"/>
  <c r="N14" i="13"/>
  <c r="O14" i="13"/>
  <c r="D14" i="13"/>
  <c r="N16" i="13" l="1"/>
  <c r="N17" i="13" s="1"/>
  <c r="O16" i="13"/>
  <c r="D17" i="13"/>
  <c r="O17" i="13"/>
  <c r="M17" i="13"/>
  <c r="G17" i="13"/>
  <c r="E17" i="13"/>
  <c r="L17" i="13"/>
  <c r="K17" i="13"/>
  <c r="J17" i="13"/>
  <c r="I17" i="13"/>
  <c r="G40" i="13" l="1"/>
  <c r="H40" i="13"/>
  <c r="H41" i="13" s="1"/>
  <c r="I40" i="13"/>
  <c r="L40" i="13"/>
  <c r="M40" i="13"/>
  <c r="G39" i="13"/>
  <c r="I39" i="13" s="1"/>
  <c r="K39" i="13"/>
  <c r="L39" i="13"/>
  <c r="N41" i="13" l="1"/>
  <c r="F41" i="13"/>
  <c r="O41" i="13"/>
  <c r="G41" i="13"/>
  <c r="I41" i="13"/>
  <c r="D41" i="13"/>
  <c r="E41" i="13"/>
  <c r="M41" i="13"/>
  <c r="L41" i="13"/>
  <c r="K41" i="13"/>
</calcChain>
</file>

<file path=xl/sharedStrings.xml><?xml version="1.0" encoding="utf-8"?>
<sst xmlns="http://schemas.openxmlformats.org/spreadsheetml/2006/main" count="1438" uniqueCount="184">
  <si>
    <t>السنة</t>
  </si>
  <si>
    <t>عدد الفنادق ومجمعات الايواء السياحي</t>
  </si>
  <si>
    <t>معدل التغير السنوي %</t>
  </si>
  <si>
    <t>عدد المشتغلين</t>
  </si>
  <si>
    <t>مجموع الاجور والمزايا    (مليون دينار)</t>
  </si>
  <si>
    <t>عدد النزلاء (بالالف)</t>
  </si>
  <si>
    <t>عدد ليالي  المبيت  (بالالف)</t>
  </si>
  <si>
    <t>مجموع الايرادات (مليون دينار)</t>
  </si>
  <si>
    <t>مجموع المصروفات (مليون دينار)</t>
  </si>
  <si>
    <t xml:space="preserve">year </t>
  </si>
  <si>
    <t xml:space="preserve">  Number of hotels and tourism resorts  </t>
  </si>
  <si>
    <t>Annual change rate %</t>
  </si>
  <si>
    <t>Number of employees</t>
  </si>
  <si>
    <t xml:space="preserve"> Total of wages and advantages (million dinar)</t>
  </si>
  <si>
    <t>Number of guests (000)</t>
  </si>
  <si>
    <t>Number of overnight stays (000)</t>
  </si>
  <si>
    <t>Total  revenues (million dinar)</t>
  </si>
  <si>
    <t>Total expenses  (million dinar)</t>
  </si>
  <si>
    <t>لا تتوفر بيانات  بسبب انشغال الجهاز بأعمال التعداد</t>
  </si>
  <si>
    <t>المحافظة</t>
  </si>
  <si>
    <t>النسبة %</t>
  </si>
  <si>
    <t xml:space="preserve">مجموع الاجور والمزايا </t>
  </si>
  <si>
    <t>عدد النزلاء</t>
  </si>
  <si>
    <t>عدد ليالي المبيت</t>
  </si>
  <si>
    <t xml:space="preserve">مجموع الايرادات  </t>
  </si>
  <si>
    <t xml:space="preserve">مجموع المصروفات </t>
  </si>
  <si>
    <t>Governorate</t>
  </si>
  <si>
    <t>(مليون دينار)</t>
  </si>
  <si>
    <t xml:space="preserve"> No. of hotels and tourist accommodation complexes  </t>
  </si>
  <si>
    <t>Ratoi %</t>
  </si>
  <si>
    <t xml:space="preserve"> Total  wages and benefits  (Mill I.D)</t>
  </si>
  <si>
    <t xml:space="preserve">No. of guests </t>
  </si>
  <si>
    <t xml:space="preserve">No. of overnight stays </t>
  </si>
  <si>
    <t>Total  revenues  (Mill I.D)</t>
  </si>
  <si>
    <t>Total expenses  (Mill I.D)</t>
  </si>
  <si>
    <t xml:space="preserve">نينوى </t>
  </si>
  <si>
    <t>Nineveh</t>
  </si>
  <si>
    <t>كركوك</t>
  </si>
  <si>
    <t>Kirkuk</t>
  </si>
  <si>
    <t>ديالى</t>
  </si>
  <si>
    <t>Diala</t>
  </si>
  <si>
    <t>الانبار</t>
  </si>
  <si>
    <t>Al-Anbar</t>
  </si>
  <si>
    <t>بغداد</t>
  </si>
  <si>
    <t>Baghdad</t>
  </si>
  <si>
    <t>بابل</t>
  </si>
  <si>
    <t>Babylon</t>
  </si>
  <si>
    <t>كربلاء</t>
  </si>
  <si>
    <t>Kerbela</t>
  </si>
  <si>
    <t>واسط</t>
  </si>
  <si>
    <t>Wasit</t>
  </si>
  <si>
    <t>صلاح الدين</t>
  </si>
  <si>
    <t>Salah Al-Deen</t>
  </si>
  <si>
    <t>النجف</t>
  </si>
  <si>
    <t>Al-Najaf</t>
  </si>
  <si>
    <t>القادسية</t>
  </si>
  <si>
    <t>Al-Qadisiya</t>
  </si>
  <si>
    <t>المثنى</t>
  </si>
  <si>
    <t>Al-Muthanna</t>
  </si>
  <si>
    <t>ذي قار</t>
  </si>
  <si>
    <t>Thi-Qar</t>
  </si>
  <si>
    <t>ميسان</t>
  </si>
  <si>
    <t xml:space="preserve">Missan </t>
  </si>
  <si>
    <t>البصرة</t>
  </si>
  <si>
    <t>Al-Basrah</t>
  </si>
  <si>
    <t>المجموع</t>
  </si>
  <si>
    <t>Total</t>
  </si>
  <si>
    <t>اسم المحافظة</t>
  </si>
  <si>
    <t>نوع المرفق</t>
  </si>
  <si>
    <t>القطاع</t>
  </si>
  <si>
    <t>ممتـــاز خمس نجوم</t>
  </si>
  <si>
    <t>اولــــى اربع نجوم</t>
  </si>
  <si>
    <t xml:space="preserve">  ثــانيـة ثلاث نجوم </t>
  </si>
  <si>
    <t xml:space="preserve"> ثالثة نجمتان</t>
  </si>
  <si>
    <t>رابعـــة نجمة واحدة</t>
  </si>
  <si>
    <t xml:space="preserve">خامسة (شعبي) </t>
  </si>
  <si>
    <t>Sector</t>
  </si>
  <si>
    <t>Tourism facility</t>
  </si>
  <si>
    <t>Upscale luxury 5star</t>
  </si>
  <si>
    <t>First class 4star</t>
  </si>
  <si>
    <t xml:space="preserve">Second class 3star </t>
  </si>
  <si>
    <t>Third class 2star</t>
  </si>
  <si>
    <t xml:space="preserve">Fourth class 1star </t>
  </si>
  <si>
    <t xml:space="preserve">Fifth class popular </t>
  </si>
  <si>
    <t>فندق</t>
  </si>
  <si>
    <t>خاص</t>
  </si>
  <si>
    <t>Private</t>
  </si>
  <si>
    <t>Hotels</t>
  </si>
  <si>
    <t>مختلط</t>
  </si>
  <si>
    <t>Mixed</t>
  </si>
  <si>
    <t>مجموع</t>
  </si>
  <si>
    <t>Motel</t>
  </si>
  <si>
    <t xml:space="preserve">مجمع سياحي </t>
  </si>
  <si>
    <t>Tourist Complex</t>
  </si>
  <si>
    <t>نينوى</t>
  </si>
  <si>
    <t>شقق</t>
  </si>
  <si>
    <t>Apartments</t>
  </si>
  <si>
    <t>عام</t>
  </si>
  <si>
    <t>Public</t>
  </si>
  <si>
    <t>Missan</t>
  </si>
  <si>
    <t>المجموع العام</t>
  </si>
  <si>
    <t>Grand total</t>
  </si>
  <si>
    <t>المجمـوع</t>
  </si>
  <si>
    <t>العـراقيين</t>
  </si>
  <si>
    <t>غير العراقيين</t>
  </si>
  <si>
    <t>المجمــــوع</t>
  </si>
  <si>
    <t>النزلاء</t>
  </si>
  <si>
    <t>سرير/ يوم</t>
  </si>
  <si>
    <t xml:space="preserve">النزلاء  </t>
  </si>
  <si>
    <t xml:space="preserve">النزلاء </t>
  </si>
  <si>
    <t>Iraqi</t>
  </si>
  <si>
    <t>Non Iraqis</t>
  </si>
  <si>
    <t>Guests</t>
  </si>
  <si>
    <t>Bed / day</t>
  </si>
  <si>
    <t xml:space="preserve"> الجنس</t>
  </si>
  <si>
    <t xml:space="preserve"> المجموع</t>
  </si>
  <si>
    <t>Gender</t>
  </si>
  <si>
    <t>اداريون</t>
  </si>
  <si>
    <t>عمــال خدمات وتشغيل</t>
  </si>
  <si>
    <t>العراقيين</t>
  </si>
  <si>
    <t>Service workers and operators</t>
  </si>
  <si>
    <t>Iraqis</t>
  </si>
  <si>
    <t>Male</t>
  </si>
  <si>
    <t>privite</t>
  </si>
  <si>
    <t>Female</t>
  </si>
  <si>
    <t>mixed</t>
  </si>
  <si>
    <t>المجموع  العام</t>
  </si>
  <si>
    <t>Grand  total</t>
  </si>
  <si>
    <t>القيمة :-ألف دينار</t>
  </si>
  <si>
    <t xml:space="preserve">Value: 1000 ID </t>
  </si>
  <si>
    <t>الجنسية</t>
  </si>
  <si>
    <t xml:space="preserve"> مجموع الأجور والمزايا</t>
  </si>
  <si>
    <t>Nationality</t>
  </si>
  <si>
    <t>Ggovernorate</t>
  </si>
  <si>
    <t>إناث</t>
  </si>
  <si>
    <t xml:space="preserve"> إناث</t>
  </si>
  <si>
    <t>تابع- جدول (13) - يتبع</t>
  </si>
  <si>
    <t>Con.Table (13) - Follow</t>
  </si>
  <si>
    <t>Grand Total</t>
  </si>
  <si>
    <t>Value:1000 ID</t>
  </si>
  <si>
    <t>Sales</t>
  </si>
  <si>
    <t>القيمة :-  الف دينار</t>
  </si>
  <si>
    <t>اجـور( المنام)</t>
  </si>
  <si>
    <t>المبيعات</t>
  </si>
  <si>
    <t>ايرادات اخرى</t>
  </si>
  <si>
    <t>Wages sleep</t>
  </si>
  <si>
    <t xml:space="preserve">0ther </t>
  </si>
  <si>
    <t>Thi-qar</t>
  </si>
  <si>
    <t>لا تتوفر بيانات  بسبب خلية ازمة التي تعرض لها البلد</t>
  </si>
  <si>
    <t>الأجور (Wages)</t>
  </si>
  <si>
    <t>إداريون (Aadministrative)</t>
  </si>
  <si>
    <t>خدمات وتشغيل (Services and operators)</t>
  </si>
  <si>
    <t>المجموع (Total)</t>
  </si>
  <si>
    <t>موتيل</t>
  </si>
  <si>
    <t>العراقيون</t>
  </si>
  <si>
    <t>ــ</t>
  </si>
  <si>
    <t xml:space="preserve"> No. of   employees</t>
  </si>
  <si>
    <t>ذكور</t>
  </si>
  <si>
    <t>اناث</t>
  </si>
  <si>
    <r>
      <t>اصحاب الفنادق الذين يعملون بدون اجر</t>
    </r>
    <r>
      <rPr>
        <b/>
        <sz val="9"/>
        <rFont val="Arial"/>
        <family val="2"/>
        <scheme val="minor"/>
      </rPr>
      <t xml:space="preserve"> (Owner worked without pay) </t>
    </r>
  </si>
  <si>
    <r>
      <t>العـاملون باجر</t>
    </r>
    <r>
      <rPr>
        <b/>
        <sz val="9"/>
        <rFont val="Arial"/>
        <family val="2"/>
        <scheme val="minor"/>
      </rPr>
      <t xml:space="preserve"> (Workers with pay)</t>
    </r>
  </si>
  <si>
    <r>
      <t>إداريون</t>
    </r>
    <r>
      <rPr>
        <b/>
        <sz val="8"/>
        <rFont val="Arial"/>
        <family val="2"/>
        <scheme val="minor"/>
      </rPr>
      <t xml:space="preserve"> (Aadministrative)</t>
    </r>
  </si>
  <si>
    <r>
      <t xml:space="preserve">خدمات وتشغيل </t>
    </r>
    <r>
      <rPr>
        <b/>
        <sz val="8"/>
        <rFont val="Arial"/>
        <family val="2"/>
        <scheme val="minor"/>
      </rPr>
      <t>(Services and operators)</t>
    </r>
  </si>
  <si>
    <t xml:space="preserve"> مجموع</t>
  </si>
  <si>
    <t>المزايا (Advantages)</t>
  </si>
  <si>
    <t>(Gross indicators of hotels and tourist accommodation complexes activity and rate of change for (2007- 2024</t>
  </si>
  <si>
    <t xml:space="preserve"> المؤشرات الاجمالية لنشاط الفنادق ومجمعات الايواء السياحي حسب المحافظة لسنة 2024</t>
  </si>
  <si>
    <t>Gross indicators of hotels and tourism resorts activity by governorate for 2024</t>
  </si>
  <si>
    <t xml:space="preserve"> عدد الفنادق والشقق والدور في المجمعات السياحية حسـب درجة التصنيف والقطاع والمحافظة لسنة 2024</t>
  </si>
  <si>
    <t>Number of hotels, apartments and houses in tourism resorts complexes  by classification , sector and governorate for 2024</t>
  </si>
  <si>
    <t>عدد النزلاء وليالي المبيت حسب الجنسية والمحافظة للفنادق ومجمعات الايواء السياحي  لسنة 2024</t>
  </si>
  <si>
    <t>Number of guests and overnight stays by nationality, and governorate for 2024</t>
  </si>
  <si>
    <t>عدد المشتغلين حسب الجنس والجنسية والقطاع والمحافظة للفنادق ومجمعات الايواء السياحي  لسنة 2024</t>
  </si>
  <si>
    <t>Number of workers by gender, nationality, sector and governorate for 2024</t>
  </si>
  <si>
    <t>الأجور والمزايا المدفوعة للعاملين حسب الجنس والجنسية والقطاع والمحافظة للفنادق ومجمعات الإيواء السياحي لسنة 2024</t>
  </si>
  <si>
    <t>Wages and benefits paid  by gender, nationality, sector and governorate for 2024</t>
  </si>
  <si>
    <t xml:space="preserve">قيمة اجمالي الايرادات حسب انواعها والمحافظة للفنادق ومجمعات الايواء السياحي لسنة 2024        </t>
  </si>
  <si>
    <t>Value of total revenues  by type, and governorate for 2024</t>
  </si>
  <si>
    <t>جدول (13) يتبع</t>
  </si>
  <si>
    <t>Table (13 )  Follow</t>
  </si>
  <si>
    <t xml:space="preserve"> المؤشرات الاجمالية لنشاط الفنادق ومجمعات الايواء السياحي ونسب التغير للسنوات (2024-2007)</t>
  </si>
  <si>
    <t>Aadministrators</t>
  </si>
  <si>
    <t>عددم شمول إقليم كردستان لهذة السنة في المسح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</si>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</sst>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#,##0.0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abic Transparent"/>
      <charset val="178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b/>
      <sz val="9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</cellStyleXfs>
  <cellXfs count="38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7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wrapText="1" readingOrder="1"/>
    </xf>
    <xf numFmtId="0" fontId="13" fillId="0" borderId="4" xfId="1" applyFont="1" applyFill="1" applyBorder="1" applyAlignment="1">
      <alignment horizontal="center" vertical="center" readingOrder="1"/>
    </xf>
    <xf numFmtId="165" fontId="13" fillId="0" borderId="4" xfId="1" applyNumberFormat="1" applyFont="1" applyFill="1" applyBorder="1" applyAlignment="1">
      <alignment horizontal="center" vertical="center" readingOrder="1"/>
    </xf>
    <xf numFmtId="1" fontId="13" fillId="0" borderId="4" xfId="1" applyNumberFormat="1" applyFont="1" applyFill="1" applyBorder="1" applyAlignment="1">
      <alignment horizontal="center" vertical="center" readingOrder="1"/>
    </xf>
    <xf numFmtId="0" fontId="13" fillId="4" borderId="3" xfId="1" applyFont="1" applyFill="1" applyBorder="1" applyAlignment="1">
      <alignment horizontal="center" vertical="center" readingOrder="1"/>
    </xf>
    <xf numFmtId="165" fontId="13" fillId="4" borderId="4" xfId="1" applyNumberFormat="1" applyFont="1" applyFill="1" applyBorder="1" applyAlignment="1">
      <alignment horizontal="center" vertical="center" readingOrder="1"/>
    </xf>
    <xf numFmtId="1" fontId="13" fillId="4" borderId="4" xfId="1" applyNumberFormat="1" applyFont="1" applyFill="1" applyBorder="1" applyAlignment="1">
      <alignment horizontal="center" vertical="center" readingOrder="1"/>
    </xf>
    <xf numFmtId="0" fontId="13" fillId="0" borderId="3" xfId="1" applyFont="1" applyFill="1" applyBorder="1" applyAlignment="1">
      <alignment horizontal="center" vertical="center" readingOrder="1"/>
    </xf>
    <xf numFmtId="0" fontId="13" fillId="0" borderId="0" xfId="1" applyFont="1" applyFill="1" applyBorder="1" applyAlignment="1">
      <alignment horizontal="center" vertical="center" readingOrder="1"/>
    </xf>
    <xf numFmtId="0" fontId="7" fillId="0" borderId="0" xfId="0" applyFont="1" applyBorder="1"/>
    <xf numFmtId="0" fontId="13" fillId="2" borderId="7" xfId="1" applyFont="1" applyFill="1" applyBorder="1" applyAlignment="1">
      <alignment horizontal="center" vertical="center" wrapText="1" readingOrder="2"/>
    </xf>
    <xf numFmtId="0" fontId="13" fillId="2" borderId="14" xfId="1" applyFont="1" applyFill="1" applyBorder="1" applyAlignment="1">
      <alignment horizontal="center" vertical="center" wrapText="1" readingOrder="2"/>
    </xf>
    <xf numFmtId="0" fontId="13" fillId="2" borderId="15" xfId="1" applyFont="1" applyFill="1" applyBorder="1" applyAlignment="1">
      <alignment horizontal="center" vertical="center" wrapText="1" readingOrder="2"/>
    </xf>
    <xf numFmtId="0" fontId="13" fillId="4" borderId="8" xfId="1" applyFont="1" applyFill="1" applyBorder="1" applyAlignment="1">
      <alignment horizontal="center" vertical="center" readingOrder="1"/>
    </xf>
    <xf numFmtId="0" fontId="13" fillId="0" borderId="8" xfId="1" applyFont="1" applyFill="1" applyBorder="1" applyAlignment="1">
      <alignment horizontal="center" vertical="center" readingOrder="1"/>
    </xf>
    <xf numFmtId="1" fontId="7" fillId="0" borderId="0" xfId="0" applyNumberFormat="1" applyFont="1"/>
    <xf numFmtId="3" fontId="7" fillId="0" borderId="0" xfId="0" applyNumberFormat="1" applyFont="1"/>
    <xf numFmtId="165" fontId="13" fillId="0" borderId="3" xfId="1" applyNumberFormat="1" applyFont="1" applyFill="1" applyBorder="1" applyAlignment="1">
      <alignment horizontal="center" vertical="center" readingOrder="1"/>
    </xf>
    <xf numFmtId="1" fontId="13" fillId="0" borderId="3" xfId="1" applyNumberFormat="1" applyFont="1" applyFill="1" applyBorder="1" applyAlignment="1">
      <alignment horizontal="center" vertical="center" readingOrder="1"/>
    </xf>
    <xf numFmtId="165" fontId="13" fillId="0" borderId="9" xfId="1" applyNumberFormat="1" applyFont="1" applyFill="1" applyBorder="1" applyAlignment="1">
      <alignment horizontal="center" vertical="center" readingOrder="1"/>
    </xf>
    <xf numFmtId="165" fontId="13" fillId="4" borderId="3" xfId="1" applyNumberFormat="1" applyFont="1" applyFill="1" applyBorder="1" applyAlignment="1">
      <alignment horizontal="center" vertical="center" readingOrder="1"/>
    </xf>
    <xf numFmtId="1" fontId="13" fillId="4" borderId="3" xfId="1" applyNumberFormat="1" applyFont="1" applyFill="1" applyBorder="1" applyAlignment="1">
      <alignment horizontal="center" vertical="center" readingOrder="1"/>
    </xf>
    <xf numFmtId="165" fontId="13" fillId="4" borderId="9" xfId="1" applyNumberFormat="1" applyFont="1" applyFill="1" applyBorder="1" applyAlignment="1">
      <alignment horizontal="center" vertical="center" readingOrder="1"/>
    </xf>
    <xf numFmtId="0" fontId="13" fillId="0" borderId="12" xfId="1" applyFont="1" applyFill="1" applyBorder="1" applyAlignment="1">
      <alignment horizontal="center" vertical="center" readingOrder="1"/>
    </xf>
    <xf numFmtId="165" fontId="13" fillId="0" borderId="13" xfId="1" applyNumberFormat="1" applyFont="1" applyFill="1" applyBorder="1" applyAlignment="1">
      <alignment horizontal="center" vertical="center" readingOrder="1"/>
    </xf>
    <xf numFmtId="0" fontId="12" fillId="2" borderId="16" xfId="1" applyFont="1" applyFill="1" applyBorder="1" applyAlignment="1">
      <alignment horizontal="center" vertical="center" wrapText="1" readingOrder="1"/>
    </xf>
    <xf numFmtId="0" fontId="12" fillId="2" borderId="2" xfId="1" applyFont="1" applyFill="1" applyBorder="1" applyAlignment="1">
      <alignment horizontal="center" vertical="center" wrapText="1" readingOrder="1"/>
    </xf>
    <xf numFmtId="166" fontId="12" fillId="2" borderId="2" xfId="3" applyNumberFormat="1" applyFont="1" applyFill="1" applyBorder="1" applyAlignment="1">
      <alignment horizontal="center" vertical="center" wrapText="1" readingOrder="1"/>
    </xf>
    <xf numFmtId="0" fontId="12" fillId="2" borderId="17" xfId="1" applyFont="1" applyFill="1" applyBorder="1" applyAlignment="1">
      <alignment horizontal="center" vertical="center" wrapText="1" readingOrder="1"/>
    </xf>
    <xf numFmtId="0" fontId="13" fillId="2" borderId="2" xfId="0" applyFont="1" applyFill="1" applyBorder="1" applyAlignment="1">
      <alignment horizontal="center" vertical="center" wrapText="1"/>
    </xf>
    <xf numFmtId="0" fontId="15" fillId="2" borderId="22" xfId="1" applyFont="1" applyFill="1" applyBorder="1" applyAlignment="1">
      <alignment horizontal="center" vertical="center" wrapText="1" readingOrder="1"/>
    </xf>
    <xf numFmtId="0" fontId="13" fillId="2" borderId="10" xfId="1" applyFont="1" applyFill="1" applyBorder="1" applyAlignment="1">
      <alignment horizontal="center" vertical="center" readingOrder="1"/>
    </xf>
    <xf numFmtId="1" fontId="13" fillId="2" borderId="6" xfId="1" applyNumberFormat="1" applyFont="1" applyFill="1" applyBorder="1" applyAlignment="1">
      <alignment horizontal="center" vertical="center" readingOrder="1"/>
    </xf>
    <xf numFmtId="0" fontId="13" fillId="0" borderId="0" xfId="1" applyFont="1" applyBorder="1" applyAlignment="1">
      <alignment vertical="center" readingOrder="2"/>
    </xf>
    <xf numFmtId="1" fontId="13" fillId="0" borderId="9" xfId="1" applyNumberFormat="1" applyFont="1" applyFill="1" applyBorder="1" applyAlignment="1">
      <alignment horizontal="left" vertical="center" readingOrder="1"/>
    </xf>
    <xf numFmtId="1" fontId="13" fillId="4" borderId="9" xfId="1" applyNumberFormat="1" applyFont="1" applyFill="1" applyBorder="1" applyAlignment="1">
      <alignment horizontal="left" vertical="center" readingOrder="1"/>
    </xf>
    <xf numFmtId="1" fontId="13" fillId="2" borderId="11" xfId="1" applyNumberFormat="1" applyFont="1" applyFill="1" applyBorder="1" applyAlignment="1">
      <alignment horizontal="left" vertical="center" readingOrder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 readingOrder="1"/>
    </xf>
    <xf numFmtId="0" fontId="13" fillId="0" borderId="1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textRotation="180"/>
    </xf>
    <xf numFmtId="0" fontId="7" fillId="0" borderId="0" xfId="0" applyFont="1" applyFill="1"/>
    <xf numFmtId="0" fontId="8" fillId="0" borderId="0" xfId="0" applyFont="1" applyFill="1" applyAlignment="1">
      <alignment textRotation="180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textRotation="180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textRotation="180" wrapText="1"/>
    </xf>
    <xf numFmtId="0" fontId="12" fillId="0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 readingOrder="2"/>
    </xf>
    <xf numFmtId="0" fontId="13" fillId="0" borderId="1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13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Border="1"/>
    <xf numFmtId="0" fontId="12" fillId="2" borderId="22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1" fontId="7" fillId="0" borderId="0" xfId="0" applyNumberFormat="1" applyFont="1" applyFill="1"/>
    <xf numFmtId="0" fontId="13" fillId="2" borderId="2" xfId="0" applyFont="1" applyFill="1" applyBorder="1" applyAlignment="1">
      <alignment horizontal="center" vertical="center" readingOrder="2"/>
    </xf>
    <xf numFmtId="0" fontId="13" fillId="4" borderId="3" xfId="3" applyNumberFormat="1" applyFont="1" applyFill="1" applyBorder="1" applyAlignment="1">
      <alignment horizontal="center" vertical="center" wrapText="1"/>
    </xf>
    <xf numFmtId="0" fontId="13" fillId="0" borderId="3" xfId="3" applyNumberFormat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2" borderId="1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/>
    <xf numFmtId="3" fontId="7" fillId="0" borderId="0" xfId="0" applyNumberFormat="1" applyFont="1" applyFill="1"/>
    <xf numFmtId="0" fontId="7" fillId="0" borderId="0" xfId="0" applyNumberFormat="1" applyFont="1" applyFill="1"/>
    <xf numFmtId="0" fontId="12" fillId="2" borderId="2" xfId="0" applyFont="1" applyFill="1" applyBorder="1" applyAlignment="1">
      <alignment horizontal="center" vertical="center" readingOrder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textRotation="90"/>
    </xf>
    <xf numFmtId="0" fontId="8" fillId="0" borderId="0" xfId="0" applyFont="1" applyFill="1" applyAlignment="1">
      <alignment vertical="center" textRotation="180"/>
    </xf>
    <xf numFmtId="1" fontId="1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 textRotation="90"/>
    </xf>
    <xf numFmtId="1" fontId="17" fillId="0" borderId="0" xfId="0" applyNumberFormat="1" applyFont="1" applyFill="1" applyAlignment="1">
      <alignment vertical="center" textRotation="180"/>
    </xf>
    <xf numFmtId="1" fontId="8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vertical="center" textRotation="90"/>
    </xf>
    <xf numFmtId="0" fontId="8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Fill="1" applyAlignment="1">
      <alignment vertical="center" textRotation="180"/>
    </xf>
    <xf numFmtId="0" fontId="16" fillId="0" borderId="0" xfId="0" applyFont="1" applyFill="1" applyBorder="1" applyAlignment="1">
      <alignment vertical="center"/>
    </xf>
    <xf numFmtId="1" fontId="16" fillId="0" borderId="0" xfId="0" applyNumberFormat="1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3" fontId="12" fillId="0" borderId="0" xfId="2" applyNumberFormat="1" applyFont="1" applyFill="1" applyBorder="1" applyAlignment="1">
      <alignment vertical="center"/>
    </xf>
    <xf numFmtId="3" fontId="15" fillId="2" borderId="22" xfId="2" applyNumberFormat="1" applyFont="1" applyFill="1" applyBorder="1" applyAlignment="1">
      <alignment horizontal="center" vertical="center"/>
    </xf>
    <xf numFmtId="3" fontId="15" fillId="2" borderId="22" xfId="2" applyNumberFormat="1" applyFont="1" applyFill="1" applyBorder="1" applyAlignment="1">
      <alignment horizontal="center" vertical="center" wrapText="1"/>
    </xf>
    <xf numFmtId="0" fontId="15" fillId="0" borderId="19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3" fontId="15" fillId="4" borderId="6" xfId="2" applyNumberFormat="1" applyFont="1" applyFill="1" applyBorder="1" applyAlignment="1">
      <alignment horizontal="center" vertical="center" wrapText="1"/>
    </xf>
    <xf numFmtId="3" fontId="15" fillId="0" borderId="19" xfId="2" applyNumberFormat="1" applyFont="1" applyFill="1" applyBorder="1" applyAlignment="1">
      <alignment horizontal="center" vertical="center" wrapText="1"/>
    </xf>
    <xf numFmtId="3" fontId="15" fillId="0" borderId="3" xfId="2" applyNumberFormat="1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3" fontId="15" fillId="0" borderId="4" xfId="2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textRotation="180"/>
    </xf>
    <xf numFmtId="3" fontId="12" fillId="0" borderId="0" xfId="2" applyNumberFormat="1" applyFont="1" applyFill="1" applyBorder="1" applyAlignment="1">
      <alignment horizontal="center" vertical="center"/>
    </xf>
    <xf numFmtId="1" fontId="15" fillId="0" borderId="19" xfId="2" applyNumberFormat="1" applyFont="1" applyFill="1" applyBorder="1" applyAlignment="1">
      <alignment horizontal="center" vertical="center" wrapText="1"/>
    </xf>
    <xf numFmtId="1" fontId="15" fillId="0" borderId="3" xfId="2" applyNumberFormat="1" applyFont="1" applyFill="1" applyBorder="1" applyAlignment="1">
      <alignment horizontal="center" vertical="center" wrapText="1"/>
    </xf>
    <xf numFmtId="1" fontId="15" fillId="4" borderId="6" xfId="2" applyNumberFormat="1" applyFont="1" applyFill="1" applyBorder="1" applyAlignment="1">
      <alignment horizontal="center" vertical="center" wrapText="1"/>
    </xf>
    <xf numFmtId="1" fontId="15" fillId="0" borderId="4" xfId="2" applyNumberFormat="1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textRotation="180" wrapText="1"/>
    </xf>
    <xf numFmtId="0" fontId="15" fillId="0" borderId="0" xfId="2" applyFont="1" applyFill="1" applyBorder="1" applyAlignment="1">
      <alignment horizontal="center" vertical="center" textRotation="90" wrapText="1"/>
    </xf>
    <xf numFmtId="0" fontId="15" fillId="2" borderId="6" xfId="2" applyFont="1" applyFill="1" applyBorder="1" applyAlignment="1">
      <alignment horizontal="center" vertical="center" wrapText="1"/>
    </xf>
    <xf numFmtId="3" fontId="15" fillId="2" borderId="6" xfId="2" applyNumberFormat="1" applyFont="1" applyFill="1" applyBorder="1" applyAlignment="1">
      <alignment horizontal="center" vertical="center" wrapText="1"/>
    </xf>
    <xf numFmtId="1" fontId="15" fillId="2" borderId="6" xfId="2" applyNumberFormat="1" applyFont="1" applyFill="1" applyBorder="1" applyAlignment="1">
      <alignment horizontal="center" vertical="center" wrapText="1"/>
    </xf>
    <xf numFmtId="0" fontId="18" fillId="0" borderId="0" xfId="2" applyFont="1" applyFill="1" applyAlignment="1">
      <alignment textRotation="90"/>
    </xf>
    <xf numFmtId="0" fontId="18" fillId="0" borderId="0" xfId="2" applyFont="1" applyFill="1" applyBorder="1" applyAlignment="1">
      <alignment textRotation="180"/>
    </xf>
    <xf numFmtId="0" fontId="9" fillId="0" borderId="0" xfId="0" applyFont="1" applyFill="1" applyAlignment="1">
      <alignment textRotation="90"/>
    </xf>
    <xf numFmtId="0" fontId="9" fillId="0" borderId="0" xfId="0" applyFont="1" applyFill="1" applyBorder="1" applyAlignment="1">
      <alignment textRotation="180"/>
    </xf>
    <xf numFmtId="3" fontId="12" fillId="2" borderId="2" xfId="2" applyNumberFormat="1" applyFont="1" applyFill="1" applyBorder="1" applyAlignment="1">
      <alignment horizontal="center" vertical="center"/>
    </xf>
    <xf numFmtId="3" fontId="12" fillId="2" borderId="22" xfId="2" applyNumberFormat="1" applyFont="1" applyFill="1" applyBorder="1" applyAlignment="1">
      <alignment horizontal="center" vertical="center"/>
    </xf>
    <xf numFmtId="3" fontId="12" fillId="2" borderId="22" xfId="2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3" fontId="17" fillId="0" borderId="0" xfId="0" applyNumberFormat="1" applyFont="1" applyFill="1"/>
    <xf numFmtId="0" fontId="17" fillId="0" borderId="0" xfId="0" applyFont="1"/>
    <xf numFmtId="0" fontId="12" fillId="0" borderId="0" xfId="2" applyFont="1" applyFill="1" applyBorder="1" applyAlignment="1">
      <alignment horizontal="center" vertical="center" textRotation="180" wrapText="1"/>
    </xf>
    <xf numFmtId="0" fontId="12" fillId="0" borderId="0" xfId="2" applyFont="1" applyFill="1" applyBorder="1" applyAlignment="1">
      <alignment horizontal="center" vertical="center" wrapText="1"/>
    </xf>
    <xf numFmtId="3" fontId="12" fillId="0" borderId="0" xfId="2" applyNumberFormat="1" applyFont="1" applyFill="1" applyBorder="1" applyAlignment="1">
      <alignment horizontal="center" vertical="center" wrapText="1"/>
    </xf>
    <xf numFmtId="0" fontId="17" fillId="0" borderId="0" xfId="2" applyFont="1" applyFill="1" applyAlignment="1">
      <alignment textRotation="180"/>
    </xf>
    <xf numFmtId="0" fontId="17" fillId="0" borderId="0" xfId="2" applyFont="1" applyFill="1"/>
    <xf numFmtId="3" fontId="17" fillId="0" borderId="0" xfId="2" applyNumberFormat="1" applyFont="1" applyFill="1"/>
    <xf numFmtId="1" fontId="12" fillId="0" borderId="0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4" borderId="8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0" fillId="0" borderId="0" xfId="0" applyFont="1"/>
    <xf numFmtId="0" fontId="13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167" fontId="7" fillId="0" borderId="0" xfId="0" applyNumberFormat="1" applyFont="1" applyFill="1"/>
    <xf numFmtId="165" fontId="8" fillId="0" borderId="0" xfId="0" applyNumberFormat="1" applyFont="1" applyFill="1"/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 readingOrder="2"/>
    </xf>
    <xf numFmtId="0" fontId="13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4" borderId="10" xfId="1" applyFont="1" applyFill="1" applyBorder="1" applyAlignment="1">
      <alignment horizontal="center" vertical="center" readingOrder="1"/>
    </xf>
    <xf numFmtId="0" fontId="13" fillId="4" borderId="6" xfId="1" applyFont="1" applyFill="1" applyBorder="1" applyAlignment="1">
      <alignment horizontal="center" vertical="center" readingOrder="1"/>
    </xf>
    <xf numFmtId="165" fontId="13" fillId="4" borderId="6" xfId="1" applyNumberFormat="1" applyFont="1" applyFill="1" applyBorder="1" applyAlignment="1">
      <alignment horizontal="center" vertical="center" readingOrder="1"/>
    </xf>
    <xf numFmtId="1" fontId="13" fillId="4" borderId="6" xfId="1" applyNumberFormat="1" applyFont="1" applyFill="1" applyBorder="1" applyAlignment="1">
      <alignment horizontal="center" vertical="center" readingOrder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1" fontId="14" fillId="0" borderId="0" xfId="0" applyNumberFormat="1" applyFont="1"/>
    <xf numFmtId="165" fontId="7" fillId="0" borderId="0" xfId="0" applyNumberFormat="1" applyFont="1"/>
    <xf numFmtId="165" fontId="12" fillId="4" borderId="11" xfId="1" applyNumberFormat="1" applyFont="1" applyFill="1" applyBorder="1" applyAlignment="1">
      <alignment horizontal="center" vertical="center" readingOrder="1"/>
    </xf>
    <xf numFmtId="0" fontId="10" fillId="0" borderId="0" xfId="1" applyFont="1" applyBorder="1" applyAlignment="1">
      <alignment horizontal="center" vertical="center" readingOrder="2"/>
    </xf>
    <xf numFmtId="0" fontId="10" fillId="0" borderId="0" xfId="1" applyFont="1" applyBorder="1" applyAlignment="1">
      <alignment horizontal="center" vertical="center" wrapText="1" readingOrder="2"/>
    </xf>
    <xf numFmtId="0" fontId="14" fillId="0" borderId="0" xfId="0" applyFont="1" applyBorder="1" applyAlignment="1">
      <alignment horizontal="right"/>
    </xf>
    <xf numFmtId="0" fontId="13" fillId="0" borderId="0" xfId="1" applyFont="1" applyBorder="1" applyAlignment="1">
      <alignment horizontal="right" vertical="center" readingOrder="2"/>
    </xf>
    <xf numFmtId="0" fontId="13" fillId="0" borderId="0" xfId="1" applyFont="1" applyBorder="1" applyAlignment="1">
      <alignment horizontal="left" vertical="center" readingOrder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 readingOrder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textRotation="180" wrapText="1"/>
    </xf>
    <xf numFmtId="0" fontId="13" fillId="2" borderId="10" xfId="0" applyFont="1" applyFill="1" applyBorder="1" applyAlignment="1">
      <alignment horizontal="center" vertical="center" textRotation="180" wrapText="1"/>
    </xf>
    <xf numFmtId="0" fontId="13" fillId="4" borderId="4" xfId="0" applyFont="1" applyFill="1" applyBorder="1" applyAlignment="1">
      <alignment horizontal="center" vertical="center" textRotation="180" wrapText="1"/>
    </xf>
    <xf numFmtId="0" fontId="13" fillId="4" borderId="6" xfId="0" applyFont="1" applyFill="1" applyBorder="1" applyAlignment="1">
      <alignment horizontal="center" vertical="center" textRotation="180" wrapText="1"/>
    </xf>
    <xf numFmtId="0" fontId="12" fillId="4" borderId="4" xfId="0" applyFont="1" applyFill="1" applyBorder="1" applyAlignment="1">
      <alignment horizontal="center" vertical="center" textRotation="180" wrapText="1"/>
    </xf>
    <xf numFmtId="0" fontId="12" fillId="4" borderId="6" xfId="0" applyFont="1" applyFill="1" applyBorder="1" applyAlignment="1">
      <alignment horizontal="center" vertical="center" textRotation="180" wrapText="1"/>
    </xf>
    <xf numFmtId="0" fontId="13" fillId="2" borderId="13" xfId="0" applyFont="1" applyFill="1" applyBorder="1" applyAlignment="1">
      <alignment horizontal="center" vertical="center" textRotation="180" wrapText="1"/>
    </xf>
    <xf numFmtId="0" fontId="13" fillId="2" borderId="11" xfId="0" applyFont="1" applyFill="1" applyBorder="1" applyAlignment="1">
      <alignment horizontal="center" vertical="center" textRotation="180" wrapText="1"/>
    </xf>
    <xf numFmtId="0" fontId="11" fillId="0" borderId="0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right" vertical="center"/>
    </xf>
    <xf numFmtId="0" fontId="13" fillId="2" borderId="18" xfId="0" applyFont="1" applyFill="1" applyBorder="1" applyAlignment="1">
      <alignment horizontal="center" vertical="center" textRotation="180" wrapText="1"/>
    </xf>
    <xf numFmtId="0" fontId="13" fillId="4" borderId="19" xfId="0" applyFont="1" applyFill="1" applyBorder="1" applyAlignment="1">
      <alignment horizontal="center" vertical="center" textRotation="180" wrapText="1"/>
    </xf>
    <xf numFmtId="0" fontId="12" fillId="4" borderId="19" xfId="0" applyFont="1" applyFill="1" applyBorder="1" applyAlignment="1">
      <alignment horizontal="center" vertical="center" textRotation="180" wrapText="1"/>
    </xf>
    <xf numFmtId="0" fontId="13" fillId="2" borderId="20" xfId="0" applyFont="1" applyFill="1" applyBorder="1" applyAlignment="1">
      <alignment horizontal="center" vertical="center" textRotation="180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center" vertical="center" textRotation="180" wrapText="1"/>
    </xf>
    <xf numFmtId="0" fontId="13" fillId="2" borderId="21" xfId="0" applyFont="1" applyFill="1" applyBorder="1" applyAlignment="1">
      <alignment horizontal="center" vertical="center" textRotation="180" wrapText="1"/>
    </xf>
    <xf numFmtId="0" fontId="13" fillId="2" borderId="14" xfId="0" applyFont="1" applyFill="1" applyBorder="1" applyAlignment="1">
      <alignment horizontal="center" vertical="center" textRotation="180" wrapText="1"/>
    </xf>
    <xf numFmtId="0" fontId="13" fillId="2" borderId="22" xfId="0" applyFont="1" applyFill="1" applyBorder="1" applyAlignment="1">
      <alignment horizontal="center" vertical="center" textRotation="180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 readingOrder="1"/>
    </xf>
    <xf numFmtId="0" fontId="12" fillId="2" borderId="22" xfId="0" applyFont="1" applyFill="1" applyBorder="1" applyAlignment="1">
      <alignment horizontal="center" vertical="center" wrapText="1" readingOrder="1"/>
    </xf>
    <xf numFmtId="0" fontId="12" fillId="2" borderId="14" xfId="0" applyFont="1" applyFill="1" applyBorder="1" applyAlignment="1">
      <alignment horizontal="center" vertical="center" textRotation="180" wrapText="1" readingOrder="1"/>
    </xf>
    <xf numFmtId="0" fontId="12" fillId="2" borderId="22" xfId="0" applyFont="1" applyFill="1" applyBorder="1" applyAlignment="1">
      <alignment horizontal="center" vertical="center" textRotation="180" wrapText="1" readingOrder="1"/>
    </xf>
    <xf numFmtId="0" fontId="13" fillId="2" borderId="15" xfId="0" applyFont="1" applyFill="1" applyBorder="1" applyAlignment="1">
      <alignment horizontal="center" vertical="center" textRotation="180" wrapText="1" readingOrder="1"/>
    </xf>
    <xf numFmtId="0" fontId="13" fillId="2" borderId="23" xfId="0" applyFont="1" applyFill="1" applyBorder="1" applyAlignment="1">
      <alignment horizontal="center" vertical="center" textRotation="180" wrapText="1" readingOrder="1"/>
    </xf>
    <xf numFmtId="0" fontId="13" fillId="4" borderId="3" xfId="0" applyFont="1" applyFill="1" applyBorder="1" applyAlignment="1">
      <alignment horizontal="center" vertical="center" textRotation="180" wrapText="1"/>
    </xf>
    <xf numFmtId="0" fontId="12" fillId="4" borderId="3" xfId="0" applyFont="1" applyFill="1" applyBorder="1" applyAlignment="1">
      <alignment horizontal="center" vertical="center" textRotation="180" wrapText="1"/>
    </xf>
    <xf numFmtId="0" fontId="13" fillId="2" borderId="8" xfId="0" applyFont="1" applyFill="1" applyBorder="1" applyAlignment="1">
      <alignment horizontal="center" vertical="center" textRotation="180" wrapText="1"/>
    </xf>
    <xf numFmtId="0" fontId="13" fillId="2" borderId="9" xfId="0" applyFont="1" applyFill="1" applyBorder="1" applyAlignment="1">
      <alignment horizontal="center" vertical="center" textRotation="180" wrapText="1"/>
    </xf>
    <xf numFmtId="0" fontId="15" fillId="4" borderId="3" xfId="0" applyFont="1" applyFill="1" applyBorder="1" applyAlignment="1">
      <alignment horizontal="center" vertical="center" textRotation="180" wrapText="1"/>
    </xf>
    <xf numFmtId="0" fontId="15" fillId="4" borderId="19" xfId="0" applyFont="1" applyFill="1" applyBorder="1" applyAlignment="1">
      <alignment horizontal="center" vertical="center" textRotation="180" wrapText="1"/>
    </xf>
    <xf numFmtId="0" fontId="15" fillId="4" borderId="6" xfId="0" applyFont="1" applyFill="1" applyBorder="1" applyAlignment="1">
      <alignment horizontal="center" vertical="center" textRotation="180" wrapText="1"/>
    </xf>
    <xf numFmtId="0" fontId="12" fillId="2" borderId="20" xfId="0" applyFont="1" applyFill="1" applyBorder="1" applyAlignment="1">
      <alignment horizontal="center" vertical="center" textRotation="180" wrapText="1"/>
    </xf>
    <xf numFmtId="0" fontId="12" fillId="2" borderId="11" xfId="0" applyFont="1" applyFill="1" applyBorder="1" applyAlignment="1">
      <alignment horizontal="center" vertical="center" textRotation="180" wrapText="1"/>
    </xf>
    <xf numFmtId="0" fontId="13" fillId="2" borderId="27" xfId="0" applyFont="1" applyFill="1" applyBorder="1" applyAlignment="1">
      <alignment horizontal="center" vertical="center" textRotation="180" wrapText="1"/>
    </xf>
    <xf numFmtId="0" fontId="13" fillId="2" borderId="25" xfId="0" applyFont="1" applyFill="1" applyBorder="1" applyAlignment="1">
      <alignment horizontal="center" vertical="center" textRotation="180" wrapText="1"/>
    </xf>
    <xf numFmtId="0" fontId="13" fillId="2" borderId="26" xfId="0" applyFont="1" applyFill="1" applyBorder="1" applyAlignment="1">
      <alignment horizontal="center" vertical="center" textRotation="180" wrapText="1"/>
    </xf>
    <xf numFmtId="0" fontId="12" fillId="4" borderId="1" xfId="0" applyFont="1" applyFill="1" applyBorder="1" applyAlignment="1">
      <alignment horizontal="center" vertical="center" textRotation="180" wrapText="1"/>
    </xf>
    <xf numFmtId="0" fontId="13" fillId="4" borderId="5" xfId="0" applyFont="1" applyFill="1" applyBorder="1" applyAlignment="1">
      <alignment horizontal="center" vertical="center" textRotation="180" wrapText="1"/>
    </xf>
    <xf numFmtId="0" fontId="15" fillId="4" borderId="5" xfId="0" applyFont="1" applyFill="1" applyBorder="1" applyAlignment="1">
      <alignment horizontal="center" vertical="center" textRotation="180" wrapText="1"/>
    </xf>
    <xf numFmtId="0" fontId="15" fillId="4" borderId="4" xfId="0" applyFont="1" applyFill="1" applyBorder="1" applyAlignment="1">
      <alignment horizontal="center" vertical="center" textRotation="180" wrapText="1"/>
    </xf>
    <xf numFmtId="0" fontId="13" fillId="4" borderId="1" xfId="0" applyFont="1" applyFill="1" applyBorder="1" applyAlignment="1">
      <alignment horizontal="center" vertical="center" textRotation="180" wrapText="1"/>
    </xf>
    <xf numFmtId="0" fontId="13" fillId="4" borderId="29" xfId="0" applyFont="1" applyFill="1" applyBorder="1" applyAlignment="1">
      <alignment horizontal="center" vertical="center" textRotation="180" wrapText="1"/>
    </xf>
    <xf numFmtId="0" fontId="12" fillId="4" borderId="5" xfId="0" applyFont="1" applyFill="1" applyBorder="1" applyAlignment="1">
      <alignment horizontal="center" vertical="center" textRotation="180" wrapText="1"/>
    </xf>
    <xf numFmtId="0" fontId="12" fillId="4" borderId="29" xfId="0" applyFont="1" applyFill="1" applyBorder="1" applyAlignment="1">
      <alignment horizontal="center" vertical="center" textRotation="180" wrapText="1"/>
    </xf>
    <xf numFmtId="0" fontId="13" fillId="4" borderId="28" xfId="0" applyFont="1" applyFill="1" applyBorder="1" applyAlignment="1">
      <alignment horizontal="center" vertical="center" textRotation="180" wrapText="1"/>
    </xf>
    <xf numFmtId="0" fontId="13" fillId="4" borderId="33" xfId="0" applyFont="1" applyFill="1" applyBorder="1" applyAlignment="1">
      <alignment horizontal="center" vertical="center" textRotation="180" wrapText="1"/>
    </xf>
    <xf numFmtId="0" fontId="12" fillId="4" borderId="28" xfId="0" applyFont="1" applyFill="1" applyBorder="1" applyAlignment="1">
      <alignment horizontal="center" vertical="center" textRotation="180" wrapText="1"/>
    </xf>
    <xf numFmtId="0" fontId="12" fillId="4" borderId="33" xfId="0" applyFont="1" applyFill="1" applyBorder="1" applyAlignment="1">
      <alignment horizontal="center" vertical="center" textRotation="180" wrapText="1"/>
    </xf>
    <xf numFmtId="0" fontId="13" fillId="2" borderId="31" xfId="0" applyFont="1" applyFill="1" applyBorder="1" applyAlignment="1">
      <alignment horizontal="center" vertical="center" textRotation="180" wrapText="1"/>
    </xf>
    <xf numFmtId="0" fontId="13" fillId="2" borderId="30" xfId="0" applyFont="1" applyFill="1" applyBorder="1" applyAlignment="1">
      <alignment horizontal="center" vertical="center" textRotation="180" wrapText="1"/>
    </xf>
    <xf numFmtId="0" fontId="13" fillId="2" borderId="32" xfId="0" applyFont="1" applyFill="1" applyBorder="1" applyAlignment="1">
      <alignment horizontal="center" vertical="center" textRotation="180" wrapText="1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readingOrder="1"/>
    </xf>
    <xf numFmtId="0" fontId="13" fillId="2" borderId="14" xfId="0" applyFont="1" applyFill="1" applyBorder="1" applyAlignment="1">
      <alignment horizontal="center" vertical="center" readingOrder="2"/>
    </xf>
    <xf numFmtId="0" fontId="13" fillId="2" borderId="7" xfId="0" applyFont="1" applyFill="1" applyBorder="1" applyAlignment="1">
      <alignment horizontal="center" vertical="center" wrapText="1" readingOrder="2"/>
    </xf>
    <xf numFmtId="0" fontId="13" fillId="2" borderId="16" xfId="0" applyFont="1" applyFill="1" applyBorder="1" applyAlignment="1">
      <alignment horizontal="center" vertical="center" wrapText="1" readingOrder="2"/>
    </xf>
    <xf numFmtId="0" fontId="13" fillId="2" borderId="15" xfId="0" applyFont="1" applyFill="1" applyBorder="1" applyAlignment="1">
      <alignment horizontal="center" vertical="center" wrapText="1" readingOrder="2"/>
    </xf>
    <xf numFmtId="0" fontId="13" fillId="2" borderId="17" xfId="0" applyFont="1" applyFill="1" applyBorder="1" applyAlignment="1">
      <alignment horizontal="center" vertical="center" wrapText="1" readingOrder="2"/>
    </xf>
    <xf numFmtId="0" fontId="13" fillId="4" borderId="19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textRotation="1" wrapText="1"/>
    </xf>
    <xf numFmtId="0" fontId="12" fillId="2" borderId="9" xfId="0" applyFont="1" applyFill="1" applyBorder="1" applyAlignment="1">
      <alignment horizontal="center" vertical="center" textRotation="1" wrapText="1"/>
    </xf>
    <xf numFmtId="0" fontId="12" fillId="2" borderId="11" xfId="0" applyFont="1" applyFill="1" applyBorder="1" applyAlignment="1">
      <alignment horizontal="center" vertical="center" textRotation="1" wrapText="1"/>
    </xf>
    <xf numFmtId="0" fontId="13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textRotation="2" wrapText="1"/>
    </xf>
    <xf numFmtId="0" fontId="12" fillId="2" borderId="9" xfId="0" applyFont="1" applyFill="1" applyBorder="1" applyAlignment="1">
      <alignment horizontal="center" vertical="center" textRotation="2" wrapText="1"/>
    </xf>
    <xf numFmtId="0" fontId="12" fillId="2" borderId="11" xfId="0" applyFont="1" applyFill="1" applyBorder="1" applyAlignment="1">
      <alignment horizontal="center" vertical="center" textRotation="2" wrapText="1"/>
    </xf>
    <xf numFmtId="49" fontId="12" fillId="2" borderId="15" xfId="0" applyNumberFormat="1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13" fillId="2" borderId="22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textRotation="180" wrapText="1"/>
    </xf>
    <xf numFmtId="49" fontId="13" fillId="2" borderId="16" xfId="0" applyNumberFormat="1" applyFont="1" applyFill="1" applyBorder="1" applyAlignment="1">
      <alignment horizontal="center" vertical="center" textRotation="180" wrapText="1"/>
    </xf>
    <xf numFmtId="49" fontId="13" fillId="2" borderId="21" xfId="0" applyNumberFormat="1" applyFont="1" applyFill="1" applyBorder="1" applyAlignment="1">
      <alignment horizontal="center" vertical="center" textRotation="180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2" fontId="12" fillId="2" borderId="20" xfId="0" applyNumberFormat="1" applyFont="1" applyFill="1" applyBorder="1" applyAlignment="1">
      <alignment horizontal="center" vertical="center" textRotation="2" wrapText="1" readingOrder="1"/>
    </xf>
    <xf numFmtId="2" fontId="12" fillId="2" borderId="9" xfId="0" applyNumberFormat="1" applyFont="1" applyFill="1" applyBorder="1" applyAlignment="1">
      <alignment horizontal="center" vertical="center" textRotation="2" wrapText="1" readingOrder="1"/>
    </xf>
    <xf numFmtId="2" fontId="12" fillId="2" borderId="11" xfId="0" applyNumberFormat="1" applyFont="1" applyFill="1" applyBorder="1" applyAlignment="1">
      <alignment horizontal="center" vertical="center" textRotation="2" wrapText="1" readingOrder="1"/>
    </xf>
    <xf numFmtId="1" fontId="13" fillId="0" borderId="0" xfId="2" applyNumberFormat="1" applyFont="1" applyFill="1" applyAlignment="1">
      <alignment horizontal="center" vertical="center"/>
    </xf>
    <xf numFmtId="1" fontId="12" fillId="0" borderId="0" xfId="2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right" vertical="center" textRotation="1"/>
    </xf>
    <xf numFmtId="3" fontId="12" fillId="0" borderId="0" xfId="2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49" fontId="12" fillId="2" borderId="7" xfId="2" applyNumberFormat="1" applyFont="1" applyFill="1" applyBorder="1" applyAlignment="1">
      <alignment horizontal="center" vertical="center" textRotation="180" wrapText="1"/>
    </xf>
    <xf numFmtId="49" fontId="12" fillId="2" borderId="16" xfId="2" applyNumberFormat="1" applyFont="1" applyFill="1" applyBorder="1" applyAlignment="1">
      <alignment horizontal="center" vertical="center" textRotation="180" wrapText="1"/>
    </xf>
    <xf numFmtId="49" fontId="12" fillId="2" borderId="21" xfId="2" applyNumberFormat="1" applyFont="1" applyFill="1" applyBorder="1" applyAlignment="1">
      <alignment horizontal="center" vertical="center" textRotation="180" wrapText="1"/>
    </xf>
    <xf numFmtId="0" fontId="12" fillId="2" borderId="14" xfId="2" applyFont="1" applyFill="1" applyBorder="1" applyAlignment="1">
      <alignment horizontal="center" vertical="center" textRotation="180" wrapText="1"/>
    </xf>
    <xf numFmtId="0" fontId="12" fillId="2" borderId="2" xfId="2" applyFont="1" applyFill="1" applyBorder="1" applyAlignment="1">
      <alignment horizontal="center" vertical="center" textRotation="180" wrapText="1"/>
    </xf>
    <xf numFmtId="0" fontId="12" fillId="2" borderId="22" xfId="2" applyFont="1" applyFill="1" applyBorder="1" applyAlignment="1">
      <alignment horizontal="center" vertical="center" textRotation="180" wrapText="1"/>
    </xf>
    <xf numFmtId="49" fontId="12" fillId="2" borderId="14" xfId="2" applyNumberFormat="1" applyFont="1" applyFill="1" applyBorder="1" applyAlignment="1">
      <alignment horizontal="center" vertical="center" wrapText="1"/>
    </xf>
    <xf numFmtId="49" fontId="12" fillId="2" borderId="2" xfId="2" applyNumberFormat="1" applyFont="1" applyFill="1" applyBorder="1" applyAlignment="1">
      <alignment horizontal="center" vertical="center" wrapText="1"/>
    </xf>
    <xf numFmtId="49" fontId="12" fillId="2" borderId="22" xfId="2" applyNumberFormat="1" applyFont="1" applyFill="1" applyBorder="1" applyAlignment="1">
      <alignment horizontal="center" vertical="center" wrapText="1"/>
    </xf>
    <xf numFmtId="3" fontId="12" fillId="2" borderId="14" xfId="2" applyNumberFormat="1" applyFont="1" applyFill="1" applyBorder="1" applyAlignment="1">
      <alignment horizontal="center" vertical="center"/>
    </xf>
    <xf numFmtId="3" fontId="12" fillId="2" borderId="2" xfId="2" applyNumberFormat="1" applyFont="1" applyFill="1" applyBorder="1" applyAlignment="1">
      <alignment horizontal="center" vertical="center"/>
    </xf>
    <xf numFmtId="0" fontId="12" fillId="2" borderId="12" xfId="2" applyFont="1" applyFill="1" applyBorder="1" applyAlignment="1">
      <alignment horizontal="center" vertical="center" textRotation="180" wrapText="1"/>
    </xf>
    <xf numFmtId="0" fontId="12" fillId="2" borderId="8" xfId="2" applyFont="1" applyFill="1" applyBorder="1" applyAlignment="1">
      <alignment horizontal="center" vertical="center" textRotation="180" wrapText="1"/>
    </xf>
    <xf numFmtId="0" fontId="12" fillId="2" borderId="10" xfId="2" applyFont="1" applyFill="1" applyBorder="1" applyAlignment="1">
      <alignment horizontal="center" vertical="center" textRotation="180" wrapText="1"/>
    </xf>
    <xf numFmtId="0" fontId="12" fillId="4" borderId="4" xfId="2" applyFont="1" applyFill="1" applyBorder="1" applyAlignment="1">
      <alignment horizontal="center" vertical="center" textRotation="180" wrapText="1"/>
    </xf>
    <xf numFmtId="0" fontId="12" fillId="4" borderId="3" xfId="2" applyFont="1" applyFill="1" applyBorder="1" applyAlignment="1">
      <alignment horizontal="center" vertical="center" textRotation="180" wrapText="1"/>
    </xf>
    <xf numFmtId="0" fontId="12" fillId="4" borderId="6" xfId="2" applyFont="1" applyFill="1" applyBorder="1" applyAlignment="1">
      <alignment horizontal="center" vertical="center" textRotation="180" wrapText="1"/>
    </xf>
    <xf numFmtId="0" fontId="15" fillId="4" borderId="4" xfId="2" applyFont="1" applyFill="1" applyBorder="1" applyAlignment="1">
      <alignment horizontal="center" vertical="center" textRotation="90" wrapText="1"/>
    </xf>
    <xf numFmtId="0" fontId="15" fillId="4" borderId="3" xfId="2" applyFont="1" applyFill="1" applyBorder="1" applyAlignment="1">
      <alignment horizontal="center" vertical="center" textRotation="90" wrapText="1"/>
    </xf>
    <xf numFmtId="0" fontId="15" fillId="4" borderId="6" xfId="2" applyFont="1" applyFill="1" applyBorder="1" applyAlignment="1">
      <alignment horizontal="center" vertical="center" textRotation="90" wrapText="1"/>
    </xf>
    <xf numFmtId="0" fontId="15" fillId="2" borderId="9" xfId="2" applyFont="1" applyFill="1" applyBorder="1" applyAlignment="1">
      <alignment horizontal="center" vertical="center" textRotation="180" wrapText="1"/>
    </xf>
    <xf numFmtId="0" fontId="15" fillId="2" borderId="11" xfId="2" applyFont="1" applyFill="1" applyBorder="1" applyAlignment="1">
      <alignment horizontal="center" vertical="center" textRotation="180" wrapText="1"/>
    </xf>
    <xf numFmtId="0" fontId="12" fillId="4" borderId="19" xfId="2" applyFont="1" applyFill="1" applyBorder="1" applyAlignment="1">
      <alignment horizontal="center" vertical="center" textRotation="180" wrapText="1"/>
    </xf>
    <xf numFmtId="0" fontId="15" fillId="4" borderId="19" xfId="2" applyFont="1" applyFill="1" applyBorder="1" applyAlignment="1">
      <alignment horizontal="center" vertical="center" textRotation="90" wrapText="1"/>
    </xf>
    <xf numFmtId="3" fontId="12" fillId="2" borderId="14" xfId="2" applyNumberFormat="1" applyFont="1" applyFill="1" applyBorder="1" applyAlignment="1">
      <alignment horizontal="center" vertical="center" wrapText="1"/>
    </xf>
    <xf numFmtId="3" fontId="12" fillId="2" borderId="2" xfId="2" applyNumberFormat="1" applyFont="1" applyFill="1" applyBorder="1" applyAlignment="1">
      <alignment horizontal="center" vertical="center" wrapText="1"/>
    </xf>
    <xf numFmtId="0" fontId="12" fillId="2" borderId="14" xfId="2" applyFont="1" applyFill="1" applyBorder="1" applyAlignment="1">
      <alignment horizontal="center" vertical="center" textRotation="180"/>
    </xf>
    <xf numFmtId="0" fontId="12" fillId="2" borderId="2" xfId="2" applyFont="1" applyFill="1" applyBorder="1" applyAlignment="1">
      <alignment horizontal="center" vertical="center" textRotation="180"/>
    </xf>
    <xf numFmtId="0" fontId="12" fillId="2" borderId="22" xfId="2" applyFont="1" applyFill="1" applyBorder="1" applyAlignment="1">
      <alignment horizontal="center" vertical="center" textRotation="180"/>
    </xf>
    <xf numFmtId="0" fontId="15" fillId="2" borderId="28" xfId="2" applyFont="1" applyFill="1" applyBorder="1" applyAlignment="1">
      <alignment horizontal="center" vertical="center" textRotation="90"/>
    </xf>
    <xf numFmtId="0" fontId="15" fillId="2" borderId="1" xfId="2" applyFont="1" applyFill="1" applyBorder="1" applyAlignment="1">
      <alignment horizontal="center" vertical="center" textRotation="90"/>
    </xf>
    <xf numFmtId="0" fontId="15" fillId="2" borderId="29" xfId="2" applyFont="1" applyFill="1" applyBorder="1" applyAlignment="1">
      <alignment horizontal="center" vertical="center" textRotation="90"/>
    </xf>
    <xf numFmtId="0" fontId="15" fillId="2" borderId="27" xfId="2" applyFont="1" applyFill="1" applyBorder="1" applyAlignment="1">
      <alignment horizontal="center" vertical="center" textRotation="180"/>
    </xf>
    <xf numFmtId="0" fontId="15" fillId="2" borderId="25" xfId="2" applyFont="1" applyFill="1" applyBorder="1" applyAlignment="1">
      <alignment horizontal="center" vertical="center" textRotation="180"/>
    </xf>
    <xf numFmtId="0" fontId="15" fillId="2" borderId="26" xfId="2" applyFont="1" applyFill="1" applyBorder="1" applyAlignment="1">
      <alignment horizontal="center" vertical="center" textRotation="180"/>
    </xf>
    <xf numFmtId="0" fontId="15" fillId="2" borderId="13" xfId="2" applyFont="1" applyFill="1" applyBorder="1" applyAlignment="1">
      <alignment horizontal="center" vertical="center" textRotation="180" wrapText="1"/>
    </xf>
    <xf numFmtId="0" fontId="12" fillId="2" borderId="18" xfId="2" applyFont="1" applyFill="1" applyBorder="1" applyAlignment="1">
      <alignment horizontal="center" vertical="center" textRotation="180" wrapText="1"/>
    </xf>
    <xf numFmtId="0" fontId="15" fillId="2" borderId="20" xfId="2" applyFont="1" applyFill="1" applyBorder="1" applyAlignment="1">
      <alignment horizontal="center" vertical="center" textRotation="180" wrapText="1"/>
    </xf>
    <xf numFmtId="0" fontId="15" fillId="2" borderId="14" xfId="2" applyFont="1" applyFill="1" applyBorder="1" applyAlignment="1">
      <alignment horizontal="center" vertical="center" textRotation="90"/>
    </xf>
    <xf numFmtId="0" fontId="15" fillId="2" borderId="2" xfId="2" applyFont="1" applyFill="1" applyBorder="1" applyAlignment="1">
      <alignment horizontal="center" vertical="center" textRotation="90"/>
    </xf>
    <xf numFmtId="0" fontId="15" fillId="2" borderId="22" xfId="2" applyFont="1" applyFill="1" applyBorder="1" applyAlignment="1">
      <alignment horizontal="center" vertical="center" textRotation="90"/>
    </xf>
    <xf numFmtId="0" fontId="15" fillId="2" borderId="15" xfId="2" applyFont="1" applyFill="1" applyBorder="1" applyAlignment="1">
      <alignment horizontal="center" vertical="center" textRotation="180"/>
    </xf>
    <xf numFmtId="0" fontId="18" fillId="2" borderId="17" xfId="0" applyFont="1" applyFill="1" applyBorder="1" applyAlignment="1">
      <alignment horizontal="center" textRotation="180"/>
    </xf>
    <xf numFmtId="0" fontId="18" fillId="2" borderId="23" xfId="0" applyFont="1" applyFill="1" applyBorder="1" applyAlignment="1">
      <alignment horizontal="center" textRotation="180"/>
    </xf>
    <xf numFmtId="0" fontId="15" fillId="2" borderId="27" xfId="2" applyFont="1" applyFill="1" applyBorder="1" applyAlignment="1">
      <alignment horizontal="center" vertical="center" textRotation="180" wrapText="1"/>
    </xf>
    <xf numFmtId="0" fontId="15" fillId="2" borderId="25" xfId="2" applyFont="1" applyFill="1" applyBorder="1" applyAlignment="1">
      <alignment horizontal="center" vertical="center" textRotation="180" wrapText="1"/>
    </xf>
    <xf numFmtId="0" fontId="15" fillId="2" borderId="26" xfId="2" applyFont="1" applyFill="1" applyBorder="1" applyAlignment="1">
      <alignment horizontal="center" vertical="center" textRotation="180" wrapText="1"/>
    </xf>
    <xf numFmtId="0" fontId="12" fillId="3" borderId="19" xfId="2" applyFont="1" applyFill="1" applyBorder="1" applyAlignment="1">
      <alignment horizontal="center" vertical="center" textRotation="180" wrapText="1"/>
    </xf>
    <xf numFmtId="0" fontId="12" fillId="3" borderId="3" xfId="2" applyFont="1" applyFill="1" applyBorder="1" applyAlignment="1">
      <alignment horizontal="center" vertical="center" textRotation="180" wrapText="1"/>
    </xf>
    <xf numFmtId="0" fontId="12" fillId="3" borderId="6" xfId="2" applyFont="1" applyFill="1" applyBorder="1" applyAlignment="1">
      <alignment horizontal="center" vertical="center" textRotation="180" wrapText="1"/>
    </xf>
    <xf numFmtId="0" fontId="12" fillId="3" borderId="4" xfId="2" applyFont="1" applyFill="1" applyBorder="1" applyAlignment="1">
      <alignment horizontal="center" vertical="center" textRotation="180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textRotation="1"/>
    </xf>
    <xf numFmtId="3" fontId="12" fillId="0" borderId="24" xfId="2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19" fillId="0" borderId="24" xfId="0" applyFont="1" applyFill="1" applyBorder="1" applyAlignment="1">
      <alignment vertical="center"/>
    </xf>
  </cellXfs>
  <cellStyles count="4">
    <cellStyle name="Comma" xfId="3" builtinId="3"/>
    <cellStyle name="Normal" xfId="0" builtinId="0"/>
    <cellStyle name="Normal 2" xfId="2"/>
    <cellStyle name="عادي_ورقة2" xfId="1"/>
  </cellStyles>
  <dxfs count="0"/>
  <tableStyles count="0" defaultTableStyle="TableStyleMedium2" defaultPivotStyle="PivotStyleLight16"/>
  <colors>
    <mruColors>
      <color rgb="FF660066"/>
      <color rgb="FF666699"/>
      <color rgb="FF6600CC"/>
      <color rgb="FF9900CC"/>
      <color rgb="FF800080"/>
      <color rgb="FF7030A0"/>
      <color rgb="FFFF3399"/>
      <color rgb="FFFF66CC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Q24"/>
  <sheetViews>
    <sheetView rightToLeft="1" workbookViewId="0">
      <selection activeCell="N3" sqref="N3:O3"/>
    </sheetView>
  </sheetViews>
  <sheetFormatPr defaultColWidth="9.125" defaultRowHeight="12.75" x14ac:dyDescent="0.2"/>
  <cols>
    <col min="1" max="1" width="5.875" style="2" customWidth="1"/>
    <col min="2" max="2" width="8" style="2" customWidth="1"/>
    <col min="3" max="3" width="7.875" style="2" customWidth="1"/>
    <col min="4" max="4" width="8.375" style="2" customWidth="1"/>
    <col min="5" max="5" width="6.625" style="2" customWidth="1"/>
    <col min="6" max="6" width="11.625" style="2" customWidth="1"/>
    <col min="7" max="7" width="7.875" style="2" customWidth="1"/>
    <col min="8" max="8" width="9.5" style="2" customWidth="1"/>
    <col min="9" max="9" width="7" style="2" customWidth="1"/>
    <col min="10" max="10" width="11" style="2" customWidth="1"/>
    <col min="11" max="11" width="6.875" style="2" customWidth="1"/>
    <col min="12" max="12" width="10.25" style="2" customWidth="1"/>
    <col min="13" max="13" width="7" style="2" customWidth="1"/>
    <col min="14" max="14" width="10" style="2" customWidth="1"/>
    <col min="15" max="15" width="6.25" style="2" customWidth="1"/>
    <col min="16" max="16384" width="9.125" style="2"/>
  </cols>
  <sheetData>
    <row r="1" spans="1:15" ht="18.75" customHeight="1" x14ac:dyDescent="0.2">
      <c r="A1" s="204" t="s">
        <v>180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</row>
    <row r="2" spans="1:15" ht="18.75" customHeight="1" x14ac:dyDescent="0.2">
      <c r="A2" s="205" t="s">
        <v>165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15" ht="18.75" customHeight="1" thickBot="1" x14ac:dyDescent="0.25">
      <c r="A3" s="207"/>
      <c r="B3" s="207"/>
      <c r="C3" s="16"/>
      <c r="D3" s="16"/>
      <c r="E3" s="16"/>
      <c r="F3" s="16"/>
      <c r="G3" s="16"/>
      <c r="H3" s="16"/>
      <c r="I3" s="16"/>
      <c r="J3" s="16"/>
      <c r="K3" s="16"/>
      <c r="N3" s="208"/>
      <c r="O3" s="208"/>
    </row>
    <row r="4" spans="1:15" ht="51" x14ac:dyDescent="0.2">
      <c r="A4" s="17" t="s">
        <v>0</v>
      </c>
      <c r="B4" s="18" t="s">
        <v>1</v>
      </c>
      <c r="C4" s="18" t="s">
        <v>2</v>
      </c>
      <c r="D4" s="18" t="s">
        <v>3</v>
      </c>
      <c r="E4" s="18" t="s">
        <v>2</v>
      </c>
      <c r="F4" s="18" t="s">
        <v>4</v>
      </c>
      <c r="G4" s="18" t="s">
        <v>2</v>
      </c>
      <c r="H4" s="18" t="s">
        <v>5</v>
      </c>
      <c r="I4" s="18" t="s">
        <v>2</v>
      </c>
      <c r="J4" s="18" t="s">
        <v>6</v>
      </c>
      <c r="K4" s="18" t="s">
        <v>2</v>
      </c>
      <c r="L4" s="18" t="s">
        <v>7</v>
      </c>
      <c r="M4" s="18" t="s">
        <v>2</v>
      </c>
      <c r="N4" s="18" t="s">
        <v>8</v>
      </c>
      <c r="O4" s="19" t="s">
        <v>2</v>
      </c>
    </row>
    <row r="5" spans="1:15" s="3" customFormat="1" ht="61.5" customHeight="1" x14ac:dyDescent="0.2">
      <c r="A5" s="32" t="s">
        <v>9</v>
      </c>
      <c r="B5" s="33" t="s">
        <v>10</v>
      </c>
      <c r="C5" s="33" t="s">
        <v>11</v>
      </c>
      <c r="D5" s="33" t="s">
        <v>12</v>
      </c>
      <c r="E5" s="33" t="s">
        <v>11</v>
      </c>
      <c r="F5" s="33" t="s">
        <v>13</v>
      </c>
      <c r="G5" s="33" t="s">
        <v>11</v>
      </c>
      <c r="H5" s="33" t="s">
        <v>14</v>
      </c>
      <c r="I5" s="33" t="s">
        <v>11</v>
      </c>
      <c r="J5" s="33" t="s">
        <v>15</v>
      </c>
      <c r="K5" s="33" t="s">
        <v>11</v>
      </c>
      <c r="L5" s="33" t="s">
        <v>16</v>
      </c>
      <c r="M5" s="33" t="s">
        <v>11</v>
      </c>
      <c r="N5" s="34" t="s">
        <v>17</v>
      </c>
      <c r="O5" s="35" t="s">
        <v>11</v>
      </c>
    </row>
    <row r="6" spans="1:15" ht="18" customHeight="1" x14ac:dyDescent="0.2">
      <c r="A6" s="30">
        <v>2007</v>
      </c>
      <c r="B6" s="8">
        <v>492</v>
      </c>
      <c r="C6" s="9" t="s">
        <v>155</v>
      </c>
      <c r="D6" s="8">
        <v>4574</v>
      </c>
      <c r="E6" s="9" t="s">
        <v>155</v>
      </c>
      <c r="F6" s="10">
        <v>12163</v>
      </c>
      <c r="G6" s="9" t="s">
        <v>155</v>
      </c>
      <c r="H6" s="8">
        <v>2490</v>
      </c>
      <c r="I6" s="9" t="s">
        <v>155</v>
      </c>
      <c r="J6" s="8">
        <v>4076</v>
      </c>
      <c r="K6" s="9" t="s">
        <v>155</v>
      </c>
      <c r="L6" s="10">
        <v>63768</v>
      </c>
      <c r="M6" s="9" t="s">
        <v>155</v>
      </c>
      <c r="N6" s="8">
        <v>11744</v>
      </c>
      <c r="O6" s="31" t="s">
        <v>155</v>
      </c>
    </row>
    <row r="7" spans="1:15" ht="19.5" customHeight="1" x14ac:dyDescent="0.2">
      <c r="A7" s="20">
        <v>2009</v>
      </c>
      <c r="B7" s="11">
        <v>662</v>
      </c>
      <c r="C7" s="27">
        <v>34.6</v>
      </c>
      <c r="D7" s="11">
        <v>6065</v>
      </c>
      <c r="E7" s="27">
        <v>32.6</v>
      </c>
      <c r="F7" s="28">
        <v>22225</v>
      </c>
      <c r="G7" s="27">
        <v>82.7</v>
      </c>
      <c r="H7" s="11">
        <v>2270</v>
      </c>
      <c r="I7" s="27">
        <v>-8.8000000000000007</v>
      </c>
      <c r="J7" s="11">
        <v>6276</v>
      </c>
      <c r="K7" s="27">
        <v>54</v>
      </c>
      <c r="L7" s="28">
        <v>119035</v>
      </c>
      <c r="M7" s="27">
        <v>86.7</v>
      </c>
      <c r="N7" s="11">
        <v>23446</v>
      </c>
      <c r="O7" s="29">
        <v>99.6</v>
      </c>
    </row>
    <row r="8" spans="1:15" ht="18" customHeight="1" x14ac:dyDescent="0.2">
      <c r="A8" s="21">
        <v>2010</v>
      </c>
      <c r="B8" s="14">
        <v>751</v>
      </c>
      <c r="C8" s="24">
        <v>13.4</v>
      </c>
      <c r="D8" s="14">
        <v>6071</v>
      </c>
      <c r="E8" s="24">
        <v>0.1</v>
      </c>
      <c r="F8" s="25">
        <v>25438</v>
      </c>
      <c r="G8" s="24">
        <v>14.5</v>
      </c>
      <c r="H8" s="14">
        <v>3050</v>
      </c>
      <c r="I8" s="24">
        <v>34.4</v>
      </c>
      <c r="J8" s="14">
        <v>8943</v>
      </c>
      <c r="K8" s="24">
        <v>42.5</v>
      </c>
      <c r="L8" s="25">
        <v>144854</v>
      </c>
      <c r="M8" s="24">
        <v>21.7</v>
      </c>
      <c r="N8" s="14">
        <v>30172</v>
      </c>
      <c r="O8" s="26">
        <v>28.7</v>
      </c>
    </row>
    <row r="9" spans="1:15" ht="19.5" customHeight="1" x14ac:dyDescent="0.2">
      <c r="A9" s="20">
        <v>2011</v>
      </c>
      <c r="B9" s="11">
        <v>929</v>
      </c>
      <c r="C9" s="27">
        <v>23.7</v>
      </c>
      <c r="D9" s="11">
        <v>7109</v>
      </c>
      <c r="E9" s="27">
        <v>17.100000000000001</v>
      </c>
      <c r="F9" s="28">
        <v>25577</v>
      </c>
      <c r="G9" s="27">
        <v>0.5</v>
      </c>
      <c r="H9" s="11">
        <v>3874</v>
      </c>
      <c r="I9" s="27">
        <v>27</v>
      </c>
      <c r="J9" s="11">
        <v>10526</v>
      </c>
      <c r="K9" s="27">
        <v>17.7</v>
      </c>
      <c r="L9" s="28">
        <v>176273</v>
      </c>
      <c r="M9" s="27">
        <v>21.7</v>
      </c>
      <c r="N9" s="11">
        <v>53471</v>
      </c>
      <c r="O9" s="29">
        <v>77.2</v>
      </c>
    </row>
    <row r="10" spans="1:15" ht="19.5" customHeight="1" x14ac:dyDescent="0.2">
      <c r="A10" s="21">
        <v>2012</v>
      </c>
      <c r="B10" s="14">
        <v>1084</v>
      </c>
      <c r="C10" s="24">
        <v>16.7</v>
      </c>
      <c r="D10" s="14">
        <v>7491</v>
      </c>
      <c r="E10" s="24">
        <v>5.4</v>
      </c>
      <c r="F10" s="25">
        <v>32454</v>
      </c>
      <c r="G10" s="24">
        <v>26.9</v>
      </c>
      <c r="H10" s="14">
        <v>4474</v>
      </c>
      <c r="I10" s="24">
        <v>15.5</v>
      </c>
      <c r="J10" s="14">
        <v>12176</v>
      </c>
      <c r="K10" s="24">
        <v>15.7</v>
      </c>
      <c r="L10" s="25">
        <v>211492</v>
      </c>
      <c r="M10" s="24">
        <v>20</v>
      </c>
      <c r="N10" s="14">
        <v>64943</v>
      </c>
      <c r="O10" s="26">
        <v>21.5</v>
      </c>
    </row>
    <row r="11" spans="1:15" ht="19.5" customHeight="1" x14ac:dyDescent="0.2">
      <c r="A11" s="20">
        <v>2013</v>
      </c>
      <c r="B11" s="11">
        <v>1267</v>
      </c>
      <c r="C11" s="27">
        <v>16.899999999999999</v>
      </c>
      <c r="D11" s="11">
        <v>8830</v>
      </c>
      <c r="E11" s="27">
        <v>17.899999999999999</v>
      </c>
      <c r="F11" s="28">
        <v>50297</v>
      </c>
      <c r="G11" s="27">
        <v>55</v>
      </c>
      <c r="H11" s="11">
        <v>6321</v>
      </c>
      <c r="I11" s="27">
        <v>41.3</v>
      </c>
      <c r="J11" s="11">
        <v>14059</v>
      </c>
      <c r="K11" s="27">
        <v>15.5</v>
      </c>
      <c r="L11" s="28">
        <v>261392</v>
      </c>
      <c r="M11" s="27">
        <v>23.6</v>
      </c>
      <c r="N11" s="11">
        <v>69390</v>
      </c>
      <c r="O11" s="29">
        <v>6.8</v>
      </c>
    </row>
    <row r="12" spans="1:15" ht="19.5" customHeight="1" x14ac:dyDescent="0.2">
      <c r="A12" s="21">
        <v>2015</v>
      </c>
      <c r="B12" s="14">
        <v>1296</v>
      </c>
      <c r="C12" s="24">
        <v>2.2999999999999998</v>
      </c>
      <c r="D12" s="14">
        <v>8182</v>
      </c>
      <c r="E12" s="24">
        <v>-7.3</v>
      </c>
      <c r="F12" s="25">
        <v>37822</v>
      </c>
      <c r="G12" s="24">
        <v>-24.8</v>
      </c>
      <c r="H12" s="14">
        <v>4922</v>
      </c>
      <c r="I12" s="24">
        <v>-22.1</v>
      </c>
      <c r="J12" s="14">
        <v>14294</v>
      </c>
      <c r="K12" s="24">
        <v>1.7</v>
      </c>
      <c r="L12" s="25">
        <v>417199</v>
      </c>
      <c r="M12" s="24">
        <v>59.6</v>
      </c>
      <c r="N12" s="14">
        <v>99975</v>
      </c>
      <c r="O12" s="26">
        <v>44.1</v>
      </c>
    </row>
    <row r="13" spans="1:15" ht="19.5" customHeight="1" x14ac:dyDescent="0.2">
      <c r="A13" s="20">
        <v>2016</v>
      </c>
      <c r="B13" s="11">
        <v>1484</v>
      </c>
      <c r="C13" s="27">
        <v>14.5</v>
      </c>
      <c r="D13" s="11">
        <v>9132</v>
      </c>
      <c r="E13" s="27">
        <v>11.6</v>
      </c>
      <c r="F13" s="28">
        <v>44475</v>
      </c>
      <c r="G13" s="27">
        <v>17.600000000000001</v>
      </c>
      <c r="H13" s="11">
        <v>7749</v>
      </c>
      <c r="I13" s="27">
        <v>57.4</v>
      </c>
      <c r="J13" s="11">
        <v>16736</v>
      </c>
      <c r="K13" s="27">
        <v>17.100000000000001</v>
      </c>
      <c r="L13" s="28">
        <v>356557</v>
      </c>
      <c r="M13" s="27">
        <v>-14.5</v>
      </c>
      <c r="N13" s="11">
        <v>122437</v>
      </c>
      <c r="O13" s="29">
        <v>22.5</v>
      </c>
    </row>
    <row r="14" spans="1:15" ht="19.5" customHeight="1" x14ac:dyDescent="0.2">
      <c r="A14" s="21">
        <v>2017</v>
      </c>
      <c r="B14" s="14">
        <v>1618</v>
      </c>
      <c r="C14" s="24">
        <v>9</v>
      </c>
      <c r="D14" s="14">
        <v>10167</v>
      </c>
      <c r="E14" s="24">
        <v>11.3</v>
      </c>
      <c r="F14" s="25">
        <v>43024</v>
      </c>
      <c r="G14" s="24">
        <v>-3.3</v>
      </c>
      <c r="H14" s="14">
        <v>6125</v>
      </c>
      <c r="I14" s="24">
        <v>-21</v>
      </c>
      <c r="J14" s="14">
        <v>11918</v>
      </c>
      <c r="K14" s="24">
        <v>-28.8</v>
      </c>
      <c r="L14" s="25">
        <v>316484</v>
      </c>
      <c r="M14" s="24">
        <v>-11.2</v>
      </c>
      <c r="N14" s="14">
        <v>113511</v>
      </c>
      <c r="O14" s="26">
        <v>-7.3</v>
      </c>
    </row>
    <row r="15" spans="1:15" ht="19.5" customHeight="1" x14ac:dyDescent="0.2">
      <c r="A15" s="20">
        <v>2018</v>
      </c>
      <c r="B15" s="11">
        <v>1666</v>
      </c>
      <c r="C15" s="27">
        <v>3</v>
      </c>
      <c r="D15" s="11">
        <v>8920</v>
      </c>
      <c r="E15" s="27">
        <v>-12.3</v>
      </c>
      <c r="F15" s="28">
        <v>37860</v>
      </c>
      <c r="G15" s="27">
        <v>-12</v>
      </c>
      <c r="H15" s="11">
        <v>6097</v>
      </c>
      <c r="I15" s="27">
        <v>-0.5</v>
      </c>
      <c r="J15" s="11">
        <v>10696</v>
      </c>
      <c r="K15" s="27">
        <v>-10.3</v>
      </c>
      <c r="L15" s="28">
        <v>266593</v>
      </c>
      <c r="M15" s="27">
        <v>-15.8</v>
      </c>
      <c r="N15" s="11">
        <v>56577</v>
      </c>
      <c r="O15" s="29">
        <v>-50.2</v>
      </c>
    </row>
    <row r="16" spans="1:15" ht="17.25" customHeight="1" x14ac:dyDescent="0.2">
      <c r="A16" s="21">
        <v>2019</v>
      </c>
      <c r="B16" s="14">
        <v>2282</v>
      </c>
      <c r="C16" s="24">
        <v>37</v>
      </c>
      <c r="D16" s="14">
        <v>14708</v>
      </c>
      <c r="E16" s="24">
        <v>64.900000000000006</v>
      </c>
      <c r="F16" s="25">
        <v>80863</v>
      </c>
      <c r="G16" s="24">
        <v>113.6</v>
      </c>
      <c r="H16" s="14">
        <v>13992</v>
      </c>
      <c r="I16" s="24">
        <v>129.5</v>
      </c>
      <c r="J16" s="14">
        <v>18939</v>
      </c>
      <c r="K16" s="24">
        <v>77.099999999999994</v>
      </c>
      <c r="L16" s="25">
        <v>577229</v>
      </c>
      <c r="M16" s="24">
        <v>116.5</v>
      </c>
      <c r="N16" s="14">
        <v>202832</v>
      </c>
      <c r="O16" s="26">
        <v>258.5</v>
      </c>
    </row>
    <row r="17" spans="1:17" ht="17.25" customHeight="1" x14ac:dyDescent="0.2">
      <c r="A17" s="20">
        <v>2020</v>
      </c>
      <c r="B17" s="11">
        <v>2291</v>
      </c>
      <c r="C17" s="27">
        <v>0.4</v>
      </c>
      <c r="D17" s="11">
        <v>12989</v>
      </c>
      <c r="E17" s="27">
        <v>-11.7</v>
      </c>
      <c r="F17" s="28">
        <v>61785</v>
      </c>
      <c r="G17" s="27">
        <v>-23.6</v>
      </c>
      <c r="H17" s="11">
        <v>7805</v>
      </c>
      <c r="I17" s="27">
        <v>-44.2</v>
      </c>
      <c r="J17" s="11">
        <v>11930</v>
      </c>
      <c r="K17" s="27">
        <v>-37</v>
      </c>
      <c r="L17" s="28">
        <v>384688</v>
      </c>
      <c r="M17" s="27">
        <v>-33.4</v>
      </c>
      <c r="N17" s="11">
        <v>168344</v>
      </c>
      <c r="O17" s="29">
        <v>-17</v>
      </c>
    </row>
    <row r="18" spans="1:17" ht="17.25" customHeight="1" x14ac:dyDescent="0.2">
      <c r="A18" s="21">
        <v>2021</v>
      </c>
      <c r="B18" s="14">
        <v>2313</v>
      </c>
      <c r="C18" s="24">
        <v>1</v>
      </c>
      <c r="D18" s="14">
        <v>6827</v>
      </c>
      <c r="E18" s="24">
        <v>-47.4</v>
      </c>
      <c r="F18" s="25">
        <v>29812</v>
      </c>
      <c r="G18" s="24">
        <v>-51.7</v>
      </c>
      <c r="H18" s="14">
        <v>12130</v>
      </c>
      <c r="I18" s="24">
        <v>55.4</v>
      </c>
      <c r="J18" s="14">
        <v>17910</v>
      </c>
      <c r="K18" s="24">
        <v>50.1</v>
      </c>
      <c r="L18" s="25">
        <v>664933</v>
      </c>
      <c r="M18" s="24">
        <v>72.8</v>
      </c>
      <c r="N18" s="14">
        <v>256478</v>
      </c>
      <c r="O18" s="26">
        <v>52.4</v>
      </c>
    </row>
    <row r="19" spans="1:17" ht="17.25" customHeight="1" x14ac:dyDescent="0.2">
      <c r="A19" s="20">
        <v>2022</v>
      </c>
      <c r="B19" s="11">
        <v>2457</v>
      </c>
      <c r="C19" s="27">
        <v>6.2</v>
      </c>
      <c r="D19" s="11">
        <v>7709</v>
      </c>
      <c r="E19" s="27">
        <v>12.9</v>
      </c>
      <c r="F19" s="28">
        <v>42301</v>
      </c>
      <c r="G19" s="27">
        <v>41.9</v>
      </c>
      <c r="H19" s="11">
        <v>12918</v>
      </c>
      <c r="I19" s="27">
        <v>6.5</v>
      </c>
      <c r="J19" s="11">
        <v>22148</v>
      </c>
      <c r="K19" s="27">
        <v>23.7</v>
      </c>
      <c r="L19" s="28">
        <v>883237</v>
      </c>
      <c r="M19" s="27">
        <v>32.799999999999997</v>
      </c>
      <c r="N19" s="11">
        <v>278728</v>
      </c>
      <c r="O19" s="29">
        <v>8.6999999999999993</v>
      </c>
    </row>
    <row r="20" spans="1:17" ht="17.25" customHeight="1" x14ac:dyDescent="0.2">
      <c r="A20" s="21">
        <v>2023</v>
      </c>
      <c r="B20" s="14">
        <v>2418</v>
      </c>
      <c r="C20" s="24">
        <v>-1.6</v>
      </c>
      <c r="D20" s="14">
        <v>13555</v>
      </c>
      <c r="E20" s="24">
        <v>75.8</v>
      </c>
      <c r="F20" s="25">
        <v>76933</v>
      </c>
      <c r="G20" s="24">
        <v>81.900000000000006</v>
      </c>
      <c r="H20" s="14">
        <v>9535</v>
      </c>
      <c r="I20" s="24">
        <v>-26.2</v>
      </c>
      <c r="J20" s="14">
        <v>20461</v>
      </c>
      <c r="K20" s="24">
        <v>-7.6</v>
      </c>
      <c r="L20" s="25">
        <v>695221</v>
      </c>
      <c r="M20" s="24">
        <v>-21.3</v>
      </c>
      <c r="N20" s="14">
        <v>249154</v>
      </c>
      <c r="O20" s="26">
        <v>-10.6</v>
      </c>
    </row>
    <row r="21" spans="1:17" ht="19.5" customHeight="1" thickBot="1" x14ac:dyDescent="0.25">
      <c r="A21" s="193">
        <v>2024</v>
      </c>
      <c r="B21" s="194">
        <v>1531</v>
      </c>
      <c r="C21" s="195">
        <v>-36.700000000000003</v>
      </c>
      <c r="D21" s="194">
        <v>8382</v>
      </c>
      <c r="E21" s="195">
        <v>-38.200000000000003</v>
      </c>
      <c r="F21" s="196">
        <v>50473</v>
      </c>
      <c r="G21" s="195">
        <v>-34.4</v>
      </c>
      <c r="H21" s="194">
        <v>5155</v>
      </c>
      <c r="I21" s="195">
        <v>-45.9</v>
      </c>
      <c r="J21" s="194">
        <v>13778</v>
      </c>
      <c r="K21" s="195">
        <v>-32.700000000000003</v>
      </c>
      <c r="L21" s="196">
        <v>303821</v>
      </c>
      <c r="M21" s="195">
        <v>-56.3</v>
      </c>
      <c r="N21" s="194">
        <v>111372</v>
      </c>
      <c r="O21" s="203">
        <v>-55.3</v>
      </c>
    </row>
    <row r="22" spans="1:17" ht="13.35" customHeight="1" x14ac:dyDescent="0.2">
      <c r="A22" s="15">
        <v>2008</v>
      </c>
      <c r="B22" s="206" t="s">
        <v>18</v>
      </c>
      <c r="C22" s="206"/>
      <c r="D22" s="206"/>
      <c r="E22" s="206"/>
      <c r="F22" s="206"/>
      <c r="Q22" s="202"/>
    </row>
    <row r="23" spans="1:17" ht="13.9" customHeight="1" x14ac:dyDescent="0.2">
      <c r="A23" s="15">
        <v>2014</v>
      </c>
      <c r="B23" s="206" t="s">
        <v>148</v>
      </c>
      <c r="C23" s="206"/>
      <c r="D23" s="206"/>
      <c r="E23" s="206"/>
      <c r="F23" s="206"/>
      <c r="H23" s="22"/>
      <c r="N23" s="23"/>
      <c r="P23" s="202"/>
    </row>
    <row r="24" spans="1:17" x14ac:dyDescent="0.2">
      <c r="A24" s="15">
        <v>2024</v>
      </c>
      <c r="B24" s="206" t="s">
        <v>182</v>
      </c>
      <c r="C24" s="206"/>
      <c r="D24" s="206"/>
      <c r="E24" s="206"/>
      <c r="F24" s="206"/>
    </row>
  </sheetData>
  <mergeCells count="7">
    <mergeCell ref="A1:O1"/>
    <mergeCell ref="A2:O2"/>
    <mergeCell ref="B24:F24"/>
    <mergeCell ref="B22:F22"/>
    <mergeCell ref="B23:F23"/>
    <mergeCell ref="A3:B3"/>
    <mergeCell ref="N3:O3"/>
  </mergeCells>
  <printOptions horizontalCentered="1"/>
  <pageMargins left="0.43307086614173201" right="0.43307086614173201" top="0.74803149606299202" bottom="0.74803149606299202" header="0.5" footer="0.5"/>
  <pageSetup paperSize="9" firstPageNumber="4" orientation="landscape" useFirstPageNumber="1" verticalDpi="3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S43"/>
  <sheetViews>
    <sheetView rightToLeft="1" zoomScale="106" zoomScaleNormal="106" workbookViewId="0">
      <selection activeCell="O3" sqref="O3:P3"/>
    </sheetView>
  </sheetViews>
  <sheetFormatPr defaultColWidth="9.125" defaultRowHeight="15.75" customHeight="1" x14ac:dyDescent="0.2"/>
  <cols>
    <col min="1" max="1" width="7.5" style="5" customWidth="1"/>
    <col min="2" max="2" width="8.375" style="2" customWidth="1"/>
    <col min="3" max="3" width="6.75" style="2" customWidth="1"/>
    <col min="4" max="4" width="9" style="2" customWidth="1"/>
    <col min="5" max="5" width="7.125" style="2" customWidth="1"/>
    <col min="6" max="6" width="8.625" style="2" customWidth="1"/>
    <col min="7" max="7" width="6" style="2" customWidth="1"/>
    <col min="8" max="8" width="9.125" style="2" customWidth="1"/>
    <col min="9" max="9" width="5.75" style="2" customWidth="1"/>
    <col min="10" max="10" width="8.25" style="2" customWidth="1"/>
    <col min="11" max="11" width="5.125" style="2" customWidth="1"/>
    <col min="12" max="12" width="10" style="2" customWidth="1"/>
    <col min="13" max="13" width="6.75" style="2" customWidth="1"/>
    <col min="14" max="14" width="11.375" style="2" customWidth="1"/>
    <col min="15" max="15" width="6.125" style="2" customWidth="1"/>
    <col min="16" max="16" width="10.75" style="2" customWidth="1"/>
    <col min="17" max="17" width="12.25" style="2" customWidth="1"/>
    <col min="18" max="18" width="9.125" style="2"/>
    <col min="19" max="19" width="11.75" style="2" customWidth="1"/>
    <col min="20" max="16384" width="9.125" style="2"/>
  </cols>
  <sheetData>
    <row r="1" spans="1:19" ht="19.350000000000001" customHeight="1" x14ac:dyDescent="0.2">
      <c r="A1" s="204" t="s">
        <v>166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9" ht="15.75" customHeight="1" x14ac:dyDescent="0.2">
      <c r="A2" s="212" t="s">
        <v>167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</row>
    <row r="3" spans="1:19" ht="15.75" customHeight="1" thickBot="1" x14ac:dyDescent="0.25">
      <c r="A3" s="207"/>
      <c r="B3" s="20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40"/>
      <c r="O3" s="208"/>
      <c r="P3" s="208"/>
    </row>
    <row r="4" spans="1:19" ht="38.25" customHeight="1" x14ac:dyDescent="0.2">
      <c r="A4" s="213" t="s">
        <v>19</v>
      </c>
      <c r="B4" s="209" t="s">
        <v>1</v>
      </c>
      <c r="C4" s="209" t="s">
        <v>20</v>
      </c>
      <c r="D4" s="209" t="s">
        <v>3</v>
      </c>
      <c r="E4" s="209" t="s">
        <v>20</v>
      </c>
      <c r="F4" s="44" t="s">
        <v>21</v>
      </c>
      <c r="G4" s="209" t="s">
        <v>20</v>
      </c>
      <c r="H4" s="209" t="s">
        <v>22</v>
      </c>
      <c r="I4" s="209" t="s">
        <v>20</v>
      </c>
      <c r="J4" s="209" t="s">
        <v>23</v>
      </c>
      <c r="K4" s="209" t="s">
        <v>20</v>
      </c>
      <c r="L4" s="44" t="s">
        <v>24</v>
      </c>
      <c r="M4" s="209" t="s">
        <v>20</v>
      </c>
      <c r="N4" s="44" t="s">
        <v>25</v>
      </c>
      <c r="O4" s="209" t="s">
        <v>20</v>
      </c>
      <c r="P4" s="216" t="s">
        <v>26</v>
      </c>
    </row>
    <row r="5" spans="1:19" ht="21" customHeight="1" x14ac:dyDescent="0.2">
      <c r="A5" s="214"/>
      <c r="B5" s="210"/>
      <c r="C5" s="210"/>
      <c r="D5" s="210"/>
      <c r="E5" s="210"/>
      <c r="F5" s="45" t="s">
        <v>27</v>
      </c>
      <c r="G5" s="210"/>
      <c r="H5" s="210"/>
      <c r="I5" s="210"/>
      <c r="J5" s="210"/>
      <c r="K5" s="210"/>
      <c r="L5" s="45" t="s">
        <v>27</v>
      </c>
      <c r="M5" s="210"/>
      <c r="N5" s="45" t="s">
        <v>27</v>
      </c>
      <c r="O5" s="210"/>
      <c r="P5" s="217"/>
    </row>
    <row r="6" spans="1:19" ht="69.75" customHeight="1" thickBot="1" x14ac:dyDescent="0.25">
      <c r="A6" s="215"/>
      <c r="B6" s="37" t="s">
        <v>28</v>
      </c>
      <c r="C6" s="7" t="s">
        <v>29</v>
      </c>
      <c r="D6" s="7" t="s">
        <v>156</v>
      </c>
      <c r="E6" s="7" t="s">
        <v>29</v>
      </c>
      <c r="F6" s="7" t="s">
        <v>30</v>
      </c>
      <c r="G6" s="7" t="s">
        <v>29</v>
      </c>
      <c r="H6" s="7" t="s">
        <v>31</v>
      </c>
      <c r="I6" s="7" t="s">
        <v>29</v>
      </c>
      <c r="J6" s="7" t="s">
        <v>32</v>
      </c>
      <c r="K6" s="7" t="s">
        <v>29</v>
      </c>
      <c r="L6" s="7" t="s">
        <v>33</v>
      </c>
      <c r="M6" s="7" t="s">
        <v>29</v>
      </c>
      <c r="N6" s="7" t="s">
        <v>34</v>
      </c>
      <c r="O6" s="7" t="s">
        <v>29</v>
      </c>
      <c r="P6" s="218"/>
    </row>
    <row r="7" spans="1:19" ht="19.5" customHeight="1" x14ac:dyDescent="0.35">
      <c r="A7" s="20" t="s">
        <v>35</v>
      </c>
      <c r="B7" s="11">
        <v>28</v>
      </c>
      <c r="C7" s="12">
        <v>1.8</v>
      </c>
      <c r="D7" s="11">
        <v>244</v>
      </c>
      <c r="E7" s="12">
        <v>2.9</v>
      </c>
      <c r="F7" s="13">
        <v>1031</v>
      </c>
      <c r="G7" s="12">
        <v>2</v>
      </c>
      <c r="H7" s="11">
        <v>308992</v>
      </c>
      <c r="I7" s="12">
        <v>6</v>
      </c>
      <c r="J7" s="11">
        <v>252000</v>
      </c>
      <c r="K7" s="12">
        <v>1.8</v>
      </c>
      <c r="L7" s="13">
        <v>4822</v>
      </c>
      <c r="M7" s="12">
        <v>1.6</v>
      </c>
      <c r="N7" s="13">
        <v>2226</v>
      </c>
      <c r="O7" s="12">
        <v>2</v>
      </c>
      <c r="P7" s="42" t="s">
        <v>36</v>
      </c>
      <c r="Q7" s="23"/>
      <c r="S7" s="174"/>
    </row>
    <row r="8" spans="1:19" ht="19.5" customHeight="1" x14ac:dyDescent="0.2">
      <c r="A8" s="21" t="s">
        <v>37</v>
      </c>
      <c r="B8" s="14">
        <v>24</v>
      </c>
      <c r="C8" s="9">
        <v>1.6</v>
      </c>
      <c r="D8" s="14">
        <v>125</v>
      </c>
      <c r="E8" s="9">
        <v>1.5</v>
      </c>
      <c r="F8" s="10">
        <v>531</v>
      </c>
      <c r="G8" s="9">
        <v>1.1000000000000001</v>
      </c>
      <c r="H8" s="14">
        <v>126090</v>
      </c>
      <c r="I8" s="9">
        <v>2.5</v>
      </c>
      <c r="J8" s="14">
        <v>170757</v>
      </c>
      <c r="K8" s="9">
        <v>1.2</v>
      </c>
      <c r="L8" s="10">
        <v>2645</v>
      </c>
      <c r="M8" s="9">
        <v>0.9</v>
      </c>
      <c r="N8" s="10">
        <v>800</v>
      </c>
      <c r="O8" s="9">
        <v>0.7</v>
      </c>
      <c r="P8" s="41" t="s">
        <v>38</v>
      </c>
      <c r="Q8" s="23"/>
    </row>
    <row r="9" spans="1:19" ht="18" customHeight="1" x14ac:dyDescent="0.2">
      <c r="A9" s="20" t="s">
        <v>39</v>
      </c>
      <c r="B9" s="11">
        <v>4</v>
      </c>
      <c r="C9" s="12">
        <v>0.3</v>
      </c>
      <c r="D9" s="11">
        <v>9</v>
      </c>
      <c r="E9" s="12">
        <v>0.1</v>
      </c>
      <c r="F9" s="13">
        <v>13</v>
      </c>
      <c r="G9" s="12">
        <v>0</v>
      </c>
      <c r="H9" s="11">
        <v>1041</v>
      </c>
      <c r="I9" s="12">
        <v>0</v>
      </c>
      <c r="J9" s="11">
        <v>4422</v>
      </c>
      <c r="K9" s="12">
        <v>0</v>
      </c>
      <c r="L9" s="13">
        <v>120</v>
      </c>
      <c r="M9" s="12">
        <v>0</v>
      </c>
      <c r="N9" s="13">
        <v>68</v>
      </c>
      <c r="O9" s="12">
        <v>0.1</v>
      </c>
      <c r="P9" s="42" t="s">
        <v>40</v>
      </c>
      <c r="Q9" s="23"/>
    </row>
    <row r="10" spans="1:19" ht="18.75" customHeight="1" x14ac:dyDescent="0.2">
      <c r="A10" s="21" t="s">
        <v>41</v>
      </c>
      <c r="B10" s="14">
        <v>5</v>
      </c>
      <c r="C10" s="9">
        <v>0.3</v>
      </c>
      <c r="D10" s="14">
        <v>119</v>
      </c>
      <c r="E10" s="9">
        <v>1.4</v>
      </c>
      <c r="F10" s="10">
        <v>748</v>
      </c>
      <c r="G10" s="9">
        <v>1.5</v>
      </c>
      <c r="H10" s="14">
        <v>23124</v>
      </c>
      <c r="I10" s="9">
        <v>0.4</v>
      </c>
      <c r="J10" s="14">
        <v>25115</v>
      </c>
      <c r="K10" s="9">
        <v>0.2</v>
      </c>
      <c r="L10" s="10">
        <v>1343</v>
      </c>
      <c r="M10" s="9">
        <v>0.4</v>
      </c>
      <c r="N10" s="10">
        <v>472</v>
      </c>
      <c r="O10" s="9">
        <v>0.4</v>
      </c>
      <c r="P10" s="41" t="s">
        <v>42</v>
      </c>
      <c r="Q10" s="23"/>
    </row>
    <row r="11" spans="1:19" ht="18" customHeight="1" x14ac:dyDescent="0.2">
      <c r="A11" s="20" t="s">
        <v>43</v>
      </c>
      <c r="B11" s="11">
        <v>386</v>
      </c>
      <c r="C11" s="12">
        <v>25.2</v>
      </c>
      <c r="D11" s="11">
        <v>2480</v>
      </c>
      <c r="E11" s="12">
        <v>29.6</v>
      </c>
      <c r="F11" s="13">
        <v>15368</v>
      </c>
      <c r="G11" s="12">
        <v>30.4</v>
      </c>
      <c r="H11" s="11">
        <v>729857</v>
      </c>
      <c r="I11" s="12">
        <v>14.2</v>
      </c>
      <c r="J11" s="11">
        <v>3672876</v>
      </c>
      <c r="K11" s="12">
        <v>26.7</v>
      </c>
      <c r="L11" s="13">
        <v>81132</v>
      </c>
      <c r="M11" s="12">
        <v>26.7</v>
      </c>
      <c r="N11" s="13">
        <v>35830</v>
      </c>
      <c r="O11" s="12">
        <v>32.200000000000003</v>
      </c>
      <c r="P11" s="42" t="s">
        <v>44</v>
      </c>
      <c r="Q11" s="23"/>
    </row>
    <row r="12" spans="1:19" ht="19.5" customHeight="1" x14ac:dyDescent="0.2">
      <c r="A12" s="21" t="s">
        <v>45</v>
      </c>
      <c r="B12" s="14">
        <v>6</v>
      </c>
      <c r="C12" s="9">
        <v>0.4</v>
      </c>
      <c r="D12" s="14">
        <v>28</v>
      </c>
      <c r="E12" s="9">
        <v>0.3</v>
      </c>
      <c r="F12" s="10">
        <v>139</v>
      </c>
      <c r="G12" s="9">
        <v>0.3</v>
      </c>
      <c r="H12" s="14">
        <v>45656</v>
      </c>
      <c r="I12" s="9">
        <v>0.9</v>
      </c>
      <c r="J12" s="14">
        <v>47042</v>
      </c>
      <c r="K12" s="9">
        <v>0.4</v>
      </c>
      <c r="L12" s="10">
        <v>1046</v>
      </c>
      <c r="M12" s="9">
        <v>0.3</v>
      </c>
      <c r="N12" s="10">
        <v>228</v>
      </c>
      <c r="O12" s="9">
        <v>0.2</v>
      </c>
      <c r="P12" s="41" t="s">
        <v>46</v>
      </c>
      <c r="Q12" s="23"/>
      <c r="R12" s="2">
        <v>35830478</v>
      </c>
    </row>
    <row r="13" spans="1:19" ht="19.5" customHeight="1" x14ac:dyDescent="0.2">
      <c r="A13" s="20" t="s">
        <v>47</v>
      </c>
      <c r="B13" s="11">
        <v>694</v>
      </c>
      <c r="C13" s="12">
        <v>45.3</v>
      </c>
      <c r="D13" s="11">
        <v>2738</v>
      </c>
      <c r="E13" s="12">
        <v>32.700000000000003</v>
      </c>
      <c r="F13" s="13">
        <v>15222</v>
      </c>
      <c r="G13" s="12">
        <v>30.2</v>
      </c>
      <c r="H13" s="11">
        <v>2397816</v>
      </c>
      <c r="I13" s="12">
        <v>46.5</v>
      </c>
      <c r="J13" s="11">
        <v>6143665</v>
      </c>
      <c r="K13" s="12">
        <v>44.6</v>
      </c>
      <c r="L13" s="13">
        <v>110753</v>
      </c>
      <c r="M13" s="12">
        <v>36.5</v>
      </c>
      <c r="N13" s="13">
        <v>44867</v>
      </c>
      <c r="O13" s="12">
        <v>40.5</v>
      </c>
      <c r="P13" s="42" t="s">
        <v>48</v>
      </c>
      <c r="Q13" s="23"/>
    </row>
    <row r="14" spans="1:19" ht="19.5" customHeight="1" x14ac:dyDescent="0.2">
      <c r="A14" s="21" t="s">
        <v>49</v>
      </c>
      <c r="B14" s="14">
        <v>13</v>
      </c>
      <c r="C14" s="9">
        <v>0.9</v>
      </c>
      <c r="D14" s="14">
        <v>31</v>
      </c>
      <c r="E14" s="9">
        <v>0.4</v>
      </c>
      <c r="F14" s="10">
        <v>41</v>
      </c>
      <c r="G14" s="9">
        <v>0.1</v>
      </c>
      <c r="H14" s="14">
        <v>48103</v>
      </c>
      <c r="I14" s="9">
        <v>0.9</v>
      </c>
      <c r="J14" s="14">
        <v>81361</v>
      </c>
      <c r="K14" s="9">
        <v>0.6</v>
      </c>
      <c r="L14" s="10">
        <v>1217</v>
      </c>
      <c r="M14" s="9">
        <v>0.4</v>
      </c>
      <c r="N14" s="10">
        <v>130</v>
      </c>
      <c r="O14" s="9">
        <v>0.1</v>
      </c>
      <c r="P14" s="41" t="s">
        <v>50</v>
      </c>
      <c r="Q14" s="23"/>
      <c r="R14" s="202">
        <f>N11/111372*100</f>
        <v>32.171461408612579</v>
      </c>
    </row>
    <row r="15" spans="1:19" ht="19.5" customHeight="1" x14ac:dyDescent="0.2">
      <c r="A15" s="20" t="s">
        <v>51</v>
      </c>
      <c r="B15" s="11">
        <v>10</v>
      </c>
      <c r="C15" s="12">
        <v>0.7</v>
      </c>
      <c r="D15" s="11">
        <v>24</v>
      </c>
      <c r="E15" s="12">
        <v>0.3</v>
      </c>
      <c r="F15" s="13">
        <v>77</v>
      </c>
      <c r="G15" s="12">
        <v>0.1</v>
      </c>
      <c r="H15" s="11">
        <v>10622</v>
      </c>
      <c r="I15" s="12">
        <v>0.2</v>
      </c>
      <c r="J15" s="11">
        <v>72125</v>
      </c>
      <c r="K15" s="12">
        <v>0.5</v>
      </c>
      <c r="L15" s="13">
        <v>700</v>
      </c>
      <c r="M15" s="12">
        <v>0.2</v>
      </c>
      <c r="N15" s="13">
        <v>215</v>
      </c>
      <c r="O15" s="12">
        <v>0.2</v>
      </c>
      <c r="P15" s="42" t="s">
        <v>52</v>
      </c>
      <c r="Q15" s="23"/>
    </row>
    <row r="16" spans="1:19" ht="19.5" customHeight="1" x14ac:dyDescent="0.2">
      <c r="A16" s="21" t="s">
        <v>53</v>
      </c>
      <c r="B16" s="14">
        <v>288</v>
      </c>
      <c r="C16" s="9">
        <v>18.8</v>
      </c>
      <c r="D16" s="14">
        <v>1638</v>
      </c>
      <c r="E16" s="9">
        <v>19.600000000000001</v>
      </c>
      <c r="F16" s="10">
        <v>8397</v>
      </c>
      <c r="G16" s="9">
        <v>16.600000000000001</v>
      </c>
      <c r="H16" s="14">
        <v>1184240</v>
      </c>
      <c r="I16" s="9">
        <v>23</v>
      </c>
      <c r="J16" s="14">
        <v>2925443</v>
      </c>
      <c r="K16" s="9">
        <v>21.2</v>
      </c>
      <c r="L16" s="10">
        <v>63560</v>
      </c>
      <c r="M16" s="9">
        <v>20.9</v>
      </c>
      <c r="N16" s="10">
        <v>16119</v>
      </c>
      <c r="O16" s="9">
        <v>14.5</v>
      </c>
      <c r="P16" s="41" t="s">
        <v>54</v>
      </c>
      <c r="Q16" s="23"/>
    </row>
    <row r="17" spans="1:17" ht="19.5" customHeight="1" x14ac:dyDescent="0.2">
      <c r="A17" s="20" t="s">
        <v>55</v>
      </c>
      <c r="B17" s="11">
        <v>6</v>
      </c>
      <c r="C17" s="12">
        <v>0.4</v>
      </c>
      <c r="D17" s="11">
        <v>26</v>
      </c>
      <c r="E17" s="12">
        <v>0.3</v>
      </c>
      <c r="F17" s="13">
        <v>74</v>
      </c>
      <c r="G17" s="12">
        <v>0.1</v>
      </c>
      <c r="H17" s="11">
        <v>15136</v>
      </c>
      <c r="I17" s="12">
        <v>0.3</v>
      </c>
      <c r="J17" s="11">
        <v>29052</v>
      </c>
      <c r="K17" s="12">
        <v>0.2</v>
      </c>
      <c r="L17" s="13">
        <v>650</v>
      </c>
      <c r="M17" s="12">
        <v>0.2</v>
      </c>
      <c r="N17" s="13">
        <v>209</v>
      </c>
      <c r="O17" s="12">
        <v>0.2</v>
      </c>
      <c r="P17" s="42" t="s">
        <v>56</v>
      </c>
      <c r="Q17" s="23"/>
    </row>
    <row r="18" spans="1:17" ht="18.75" customHeight="1" x14ac:dyDescent="0.2">
      <c r="A18" s="21" t="s">
        <v>57</v>
      </c>
      <c r="B18" s="14">
        <v>2</v>
      </c>
      <c r="C18" s="9">
        <v>0.1</v>
      </c>
      <c r="D18" s="14">
        <v>19</v>
      </c>
      <c r="E18" s="9">
        <v>0.2</v>
      </c>
      <c r="F18" s="10">
        <v>139</v>
      </c>
      <c r="G18" s="9">
        <v>0.3</v>
      </c>
      <c r="H18" s="14">
        <v>6482</v>
      </c>
      <c r="I18" s="9">
        <v>0.1</v>
      </c>
      <c r="J18" s="14">
        <v>8471</v>
      </c>
      <c r="K18" s="9">
        <v>0.1</v>
      </c>
      <c r="L18" s="10">
        <v>571</v>
      </c>
      <c r="M18" s="9">
        <v>0.2</v>
      </c>
      <c r="N18" s="10">
        <v>184</v>
      </c>
      <c r="O18" s="9">
        <v>0.2</v>
      </c>
      <c r="P18" s="41" t="s">
        <v>58</v>
      </c>
      <c r="Q18" s="23"/>
    </row>
    <row r="19" spans="1:17" ht="19.5" customHeight="1" x14ac:dyDescent="0.2">
      <c r="A19" s="20" t="s">
        <v>59</v>
      </c>
      <c r="B19" s="11">
        <v>11</v>
      </c>
      <c r="C19" s="12">
        <v>0.7</v>
      </c>
      <c r="D19" s="11">
        <v>60</v>
      </c>
      <c r="E19" s="12">
        <v>0.7</v>
      </c>
      <c r="F19" s="13">
        <v>261</v>
      </c>
      <c r="G19" s="12">
        <v>0.5</v>
      </c>
      <c r="H19" s="11">
        <v>34844</v>
      </c>
      <c r="I19" s="12">
        <v>0.7</v>
      </c>
      <c r="J19" s="11">
        <v>49670</v>
      </c>
      <c r="K19" s="12">
        <v>0.4</v>
      </c>
      <c r="L19" s="13">
        <v>2308</v>
      </c>
      <c r="M19" s="12">
        <v>0.8</v>
      </c>
      <c r="N19" s="13">
        <v>446</v>
      </c>
      <c r="O19" s="12">
        <v>0.4</v>
      </c>
      <c r="P19" s="42" t="s">
        <v>60</v>
      </c>
      <c r="Q19" s="23"/>
    </row>
    <row r="20" spans="1:17" ht="15.75" customHeight="1" x14ac:dyDescent="0.2">
      <c r="A20" s="21" t="s">
        <v>61</v>
      </c>
      <c r="B20" s="14">
        <v>9</v>
      </c>
      <c r="C20" s="9">
        <v>0.6</v>
      </c>
      <c r="D20" s="14">
        <v>51</v>
      </c>
      <c r="E20" s="9">
        <v>0.6</v>
      </c>
      <c r="F20" s="10">
        <v>836</v>
      </c>
      <c r="G20" s="9">
        <v>1.7</v>
      </c>
      <c r="H20" s="14">
        <v>22395</v>
      </c>
      <c r="I20" s="9">
        <v>0.4</v>
      </c>
      <c r="J20" s="14">
        <v>29965</v>
      </c>
      <c r="K20" s="9">
        <v>0.2</v>
      </c>
      <c r="L20" s="10">
        <v>1756</v>
      </c>
      <c r="M20" s="9">
        <v>0.6</v>
      </c>
      <c r="N20" s="10">
        <v>399</v>
      </c>
      <c r="O20" s="9">
        <v>0.4</v>
      </c>
      <c r="P20" s="41" t="s">
        <v>62</v>
      </c>
      <c r="Q20" s="23"/>
    </row>
    <row r="21" spans="1:17" ht="19.5" customHeight="1" x14ac:dyDescent="0.2">
      <c r="A21" s="20" t="s">
        <v>63</v>
      </c>
      <c r="B21" s="11">
        <v>45</v>
      </c>
      <c r="C21" s="12">
        <v>2.9</v>
      </c>
      <c r="D21" s="11">
        <v>790</v>
      </c>
      <c r="E21" s="12">
        <v>9.4</v>
      </c>
      <c r="F21" s="13">
        <v>7596</v>
      </c>
      <c r="G21" s="12">
        <v>15</v>
      </c>
      <c r="H21" s="11">
        <v>200357</v>
      </c>
      <c r="I21" s="12">
        <v>3.9</v>
      </c>
      <c r="J21" s="11">
        <v>266077</v>
      </c>
      <c r="K21" s="12">
        <v>1.9</v>
      </c>
      <c r="L21" s="13">
        <v>31198</v>
      </c>
      <c r="M21" s="12">
        <v>10.3</v>
      </c>
      <c r="N21" s="13">
        <v>9179</v>
      </c>
      <c r="O21" s="12">
        <v>8.3000000000000007</v>
      </c>
      <c r="P21" s="42" t="s">
        <v>64</v>
      </c>
      <c r="Q21" s="23"/>
    </row>
    <row r="22" spans="1:17" s="16" customFormat="1" ht="19.5" customHeight="1" thickBot="1" x14ac:dyDescent="0.25">
      <c r="A22" s="38" t="s">
        <v>65</v>
      </c>
      <c r="B22" s="39">
        <v>1531</v>
      </c>
      <c r="C22" s="39">
        <v>100</v>
      </c>
      <c r="D22" s="39">
        <v>8382</v>
      </c>
      <c r="E22" s="39">
        <v>100.00000000000001</v>
      </c>
      <c r="F22" s="39">
        <v>50473</v>
      </c>
      <c r="G22" s="39">
        <v>99.899999999999977</v>
      </c>
      <c r="H22" s="39">
        <v>5154755</v>
      </c>
      <c r="I22" s="39">
        <v>100.00000000000001</v>
      </c>
      <c r="J22" s="39">
        <v>13778041</v>
      </c>
      <c r="K22" s="39">
        <v>100.00000000000001</v>
      </c>
      <c r="L22" s="39">
        <f>SUM(L7:L21)</f>
        <v>303821</v>
      </c>
      <c r="M22" s="39">
        <v>100</v>
      </c>
      <c r="N22" s="39">
        <f>SUM(N7:N21)</f>
        <v>111372</v>
      </c>
      <c r="O22" s="39" t="s">
        <v>183</v>
      </c>
      <c r="P22" s="43" t="s">
        <v>66</v>
      </c>
    </row>
    <row r="23" spans="1:17" ht="20.25" customHeight="1" x14ac:dyDescent="0.2">
      <c r="A23" s="158">
        <v>2024</v>
      </c>
      <c r="B23" s="211" t="s">
        <v>182</v>
      </c>
      <c r="C23" s="211"/>
      <c r="D23" s="211"/>
      <c r="E23" s="211"/>
      <c r="F23" s="201"/>
      <c r="L23" s="22"/>
      <c r="N23" s="22"/>
    </row>
    <row r="24" spans="1:17" ht="15.75" customHeight="1" x14ac:dyDescent="0.2">
      <c r="N24" s="23"/>
    </row>
    <row r="25" spans="1:17" ht="15.75" customHeight="1" x14ac:dyDescent="0.2">
      <c r="L25" s="23"/>
      <c r="N25" s="23"/>
    </row>
    <row r="26" spans="1:17" ht="15.75" customHeight="1" x14ac:dyDescent="0.2">
      <c r="B26" s="23"/>
      <c r="F26" s="23"/>
    </row>
    <row r="27" spans="1:17" ht="15.75" customHeight="1" x14ac:dyDescent="0.2">
      <c r="B27" s="23"/>
    </row>
    <row r="28" spans="1:17" ht="15.75" customHeight="1" x14ac:dyDescent="0.2">
      <c r="B28" s="23"/>
    </row>
    <row r="29" spans="1:17" ht="15.75" customHeight="1" x14ac:dyDescent="0.2">
      <c r="B29" s="23"/>
    </row>
    <row r="30" spans="1:17" ht="15.75" customHeight="1" x14ac:dyDescent="0.2">
      <c r="B30" s="23"/>
    </row>
    <row r="31" spans="1:17" ht="15.75" customHeight="1" x14ac:dyDescent="0.2">
      <c r="B31" s="23"/>
    </row>
    <row r="32" spans="1:17" ht="15.75" customHeight="1" x14ac:dyDescent="0.2">
      <c r="B32" s="23"/>
    </row>
    <row r="33" spans="2:2" ht="15.75" customHeight="1" x14ac:dyDescent="0.2">
      <c r="B33" s="23"/>
    </row>
    <row r="34" spans="2:2" ht="15.75" customHeight="1" x14ac:dyDescent="0.2">
      <c r="B34" s="23"/>
    </row>
    <row r="35" spans="2:2" ht="15.75" customHeight="1" x14ac:dyDescent="0.2">
      <c r="B35" s="23"/>
    </row>
    <row r="36" spans="2:2" ht="15.75" customHeight="1" x14ac:dyDescent="0.2">
      <c r="B36" s="23"/>
    </row>
    <row r="37" spans="2:2" ht="15.75" customHeight="1" x14ac:dyDescent="0.2">
      <c r="B37" s="23"/>
    </row>
    <row r="38" spans="2:2" ht="15.75" customHeight="1" x14ac:dyDescent="0.2">
      <c r="B38" s="23"/>
    </row>
    <row r="43" spans="2:2" ht="15.75" customHeight="1" x14ac:dyDescent="0.2">
      <c r="B43" s="22"/>
    </row>
  </sheetData>
  <mergeCells count="18">
    <mergeCell ref="A1:P1"/>
    <mergeCell ref="A2:P2"/>
    <mergeCell ref="A3:B3"/>
    <mergeCell ref="O3:P3"/>
    <mergeCell ref="A4:A6"/>
    <mergeCell ref="B4:B5"/>
    <mergeCell ref="C4:C5"/>
    <mergeCell ref="D4:D5"/>
    <mergeCell ref="E4:E5"/>
    <mergeCell ref="G4:G5"/>
    <mergeCell ref="P4:P6"/>
    <mergeCell ref="H4:H5"/>
    <mergeCell ref="I4:I5"/>
    <mergeCell ref="J4:J5"/>
    <mergeCell ref="K4:K5"/>
    <mergeCell ref="M4:M5"/>
    <mergeCell ref="B23:E23"/>
    <mergeCell ref="O4:O5"/>
  </mergeCells>
  <printOptions horizontalCentered="1"/>
  <pageMargins left="0.196850393700787" right="0.43307086614173201" top="0.74803149606299202" bottom="0.74803149606299202" header="0.5" footer="0.5"/>
  <pageSetup paperSize="9" firstPageNumber="5" fitToWidth="0" fitToHeight="0" orientation="landscape" useFirstPageNumber="1" verticalDpi="300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CC"/>
  </sheetPr>
  <dimension ref="A1:M125"/>
  <sheetViews>
    <sheetView rightToLeft="1" topLeftCell="A91" zoomScaleNormal="100" workbookViewId="0">
      <selection activeCell="K85" sqref="K85:M85"/>
    </sheetView>
  </sheetViews>
  <sheetFormatPr defaultColWidth="9.125" defaultRowHeight="12.75" x14ac:dyDescent="0.2"/>
  <cols>
    <col min="1" max="1" width="3.625" style="59" customWidth="1"/>
    <col min="2" max="2" width="3.75" style="59" customWidth="1"/>
    <col min="3" max="3" width="6.25" style="60" customWidth="1"/>
    <col min="4" max="4" width="7.375" style="60" customWidth="1"/>
    <col min="5" max="5" width="8" style="60" customWidth="1"/>
    <col min="6" max="6" width="6.25" style="60" customWidth="1"/>
    <col min="7" max="7" width="5.75" style="60" customWidth="1"/>
    <col min="8" max="8" width="7.75" style="60" customWidth="1"/>
    <col min="9" max="9" width="8.25" style="60" customWidth="1"/>
    <col min="10" max="10" width="5.875" style="60" customWidth="1"/>
    <col min="11" max="11" width="6.75" style="4" customWidth="1"/>
    <col min="12" max="12" width="3.875" style="61" customWidth="1"/>
    <col min="13" max="13" width="3.875" style="59" customWidth="1"/>
    <col min="14" max="16384" width="9.125" style="2"/>
  </cols>
  <sheetData>
    <row r="1" spans="1:13" ht="27" customHeight="1" x14ac:dyDescent="0.2">
      <c r="A1" s="227" t="s">
        <v>168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ht="29.45" customHeight="1" x14ac:dyDescent="0.2">
      <c r="A2" s="233" t="s">
        <v>169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13" ht="19.7" customHeight="1" thickBot="1" x14ac:dyDescent="0.25">
      <c r="A3" s="274"/>
      <c r="B3" s="274"/>
      <c r="C3" s="274"/>
      <c r="D3" s="70"/>
      <c r="E3" s="71"/>
      <c r="F3" s="71"/>
      <c r="G3" s="71"/>
      <c r="H3" s="71"/>
      <c r="I3" s="71"/>
      <c r="J3" s="71"/>
      <c r="K3" s="275"/>
      <c r="L3" s="275"/>
      <c r="M3" s="275"/>
    </row>
    <row r="4" spans="1:13" ht="39" customHeight="1" x14ac:dyDescent="0.2">
      <c r="A4" s="235" t="s">
        <v>67</v>
      </c>
      <c r="B4" s="237" t="s">
        <v>68</v>
      </c>
      <c r="C4" s="239" t="s">
        <v>69</v>
      </c>
      <c r="D4" s="72" t="s">
        <v>70</v>
      </c>
      <c r="E4" s="72" t="s">
        <v>71</v>
      </c>
      <c r="F4" s="72" t="s">
        <v>72</v>
      </c>
      <c r="G4" s="72" t="s">
        <v>73</v>
      </c>
      <c r="H4" s="72" t="s">
        <v>74</v>
      </c>
      <c r="I4" s="72" t="s">
        <v>75</v>
      </c>
      <c r="J4" s="72" t="s">
        <v>65</v>
      </c>
      <c r="K4" s="241" t="s">
        <v>76</v>
      </c>
      <c r="L4" s="243" t="s">
        <v>77</v>
      </c>
      <c r="M4" s="245" t="s">
        <v>26</v>
      </c>
    </row>
    <row r="5" spans="1:13" ht="43.35" customHeight="1" thickBot="1" x14ac:dyDescent="0.25">
      <c r="A5" s="236"/>
      <c r="B5" s="238"/>
      <c r="C5" s="240"/>
      <c r="D5" s="46" t="s">
        <v>78</v>
      </c>
      <c r="E5" s="46" t="s">
        <v>79</v>
      </c>
      <c r="F5" s="46" t="s">
        <v>80</v>
      </c>
      <c r="G5" s="46" t="s">
        <v>81</v>
      </c>
      <c r="H5" s="46" t="s">
        <v>82</v>
      </c>
      <c r="I5" s="46" t="s">
        <v>83</v>
      </c>
      <c r="J5" s="46" t="s">
        <v>66</v>
      </c>
      <c r="K5" s="242"/>
      <c r="L5" s="244"/>
      <c r="M5" s="246"/>
    </row>
    <row r="6" spans="1:13" ht="26.25" customHeight="1" x14ac:dyDescent="0.2">
      <c r="A6" s="219" t="s">
        <v>94</v>
      </c>
      <c r="B6" s="221" t="s">
        <v>84</v>
      </c>
      <c r="C6" s="55" t="s">
        <v>85</v>
      </c>
      <c r="D6" s="74">
        <v>0</v>
      </c>
      <c r="E6" s="74">
        <v>1</v>
      </c>
      <c r="F6" s="74">
        <v>2</v>
      </c>
      <c r="G6" s="74">
        <v>6</v>
      </c>
      <c r="H6" s="74">
        <v>4</v>
      </c>
      <c r="I6" s="74">
        <v>11</v>
      </c>
      <c r="J6" s="74">
        <f>SUM(D6:I6)</f>
        <v>24</v>
      </c>
      <c r="K6" s="56" t="s">
        <v>86</v>
      </c>
      <c r="L6" s="223" t="s">
        <v>87</v>
      </c>
      <c r="M6" s="225" t="s">
        <v>36</v>
      </c>
    </row>
    <row r="7" spans="1:13" ht="26.25" customHeight="1" x14ac:dyDescent="0.2">
      <c r="A7" s="249"/>
      <c r="B7" s="247"/>
      <c r="C7" s="51" t="s">
        <v>90</v>
      </c>
      <c r="D7" s="51">
        <f>SUM(D6)</f>
        <v>0</v>
      </c>
      <c r="E7" s="51">
        <f t="shared" ref="E7:I7" si="0">SUM(E6)</f>
        <v>1</v>
      </c>
      <c r="F7" s="51">
        <f t="shared" si="0"/>
        <v>2</v>
      </c>
      <c r="G7" s="51">
        <f t="shared" si="0"/>
        <v>6</v>
      </c>
      <c r="H7" s="51">
        <f t="shared" si="0"/>
        <v>4</v>
      </c>
      <c r="I7" s="51">
        <f t="shared" si="0"/>
        <v>11</v>
      </c>
      <c r="J7" s="51">
        <f>SUM(D7:I7)</f>
        <v>24</v>
      </c>
      <c r="K7" s="52" t="s">
        <v>66</v>
      </c>
      <c r="L7" s="248"/>
      <c r="M7" s="250"/>
    </row>
    <row r="8" spans="1:13" ht="26.25" customHeight="1" x14ac:dyDescent="0.2">
      <c r="A8" s="249"/>
      <c r="B8" s="247" t="s">
        <v>95</v>
      </c>
      <c r="C8" s="49" t="s">
        <v>85</v>
      </c>
      <c r="D8" s="62">
        <v>0</v>
      </c>
      <c r="E8" s="62">
        <v>0</v>
      </c>
      <c r="F8" s="62">
        <v>1</v>
      </c>
      <c r="G8" s="62">
        <v>0</v>
      </c>
      <c r="H8" s="62">
        <v>0</v>
      </c>
      <c r="I8" s="62">
        <v>0</v>
      </c>
      <c r="J8" s="62">
        <f>SUM(D8:I8)</f>
        <v>1</v>
      </c>
      <c r="K8" s="50" t="s">
        <v>86</v>
      </c>
      <c r="L8" s="251" t="s">
        <v>96</v>
      </c>
      <c r="M8" s="250"/>
    </row>
    <row r="9" spans="1:13" ht="30" customHeight="1" x14ac:dyDescent="0.2">
      <c r="A9" s="249"/>
      <c r="B9" s="247"/>
      <c r="C9" s="51" t="s">
        <v>90</v>
      </c>
      <c r="D9" s="51">
        <f>SUM(D8)</f>
        <v>0</v>
      </c>
      <c r="E9" s="51">
        <f t="shared" ref="E9:J9" si="1">SUM(E8)</f>
        <v>0</v>
      </c>
      <c r="F9" s="51">
        <f t="shared" si="1"/>
        <v>1</v>
      </c>
      <c r="G9" s="51">
        <f t="shared" si="1"/>
        <v>0</v>
      </c>
      <c r="H9" s="51">
        <f t="shared" si="1"/>
        <v>0</v>
      </c>
      <c r="I9" s="51">
        <f t="shared" si="1"/>
        <v>0</v>
      </c>
      <c r="J9" s="51">
        <f t="shared" si="1"/>
        <v>1</v>
      </c>
      <c r="K9" s="52" t="s">
        <v>66</v>
      </c>
      <c r="L9" s="251"/>
      <c r="M9" s="250"/>
    </row>
    <row r="10" spans="1:13" ht="26.25" customHeight="1" x14ac:dyDescent="0.2">
      <c r="A10" s="249"/>
      <c r="B10" s="247" t="s">
        <v>92</v>
      </c>
      <c r="C10" s="49" t="s">
        <v>85</v>
      </c>
      <c r="D10" s="62">
        <v>0</v>
      </c>
      <c r="E10" s="62">
        <v>0</v>
      </c>
      <c r="F10" s="62">
        <v>1</v>
      </c>
      <c r="G10" s="62">
        <v>0</v>
      </c>
      <c r="H10" s="62">
        <v>0</v>
      </c>
      <c r="I10" s="62">
        <v>0</v>
      </c>
      <c r="J10" s="62">
        <f>SUM(D10:I10)</f>
        <v>1</v>
      </c>
      <c r="K10" s="50" t="s">
        <v>86</v>
      </c>
      <c r="L10" s="248" t="s">
        <v>93</v>
      </c>
      <c r="M10" s="250"/>
    </row>
    <row r="11" spans="1:13" ht="26.25" customHeight="1" x14ac:dyDescent="0.2">
      <c r="A11" s="249"/>
      <c r="B11" s="247"/>
      <c r="C11" s="49" t="s">
        <v>88</v>
      </c>
      <c r="D11" s="62">
        <v>0</v>
      </c>
      <c r="E11" s="62">
        <v>2</v>
      </c>
      <c r="F11" s="62">
        <v>0</v>
      </c>
      <c r="G11" s="62">
        <v>0</v>
      </c>
      <c r="H11" s="62">
        <v>0</v>
      </c>
      <c r="I11" s="62">
        <v>0</v>
      </c>
      <c r="J11" s="62">
        <v>2</v>
      </c>
      <c r="K11" s="50" t="s">
        <v>89</v>
      </c>
      <c r="L11" s="248"/>
      <c r="M11" s="250"/>
    </row>
    <row r="12" spans="1:13" ht="26.25" customHeight="1" x14ac:dyDescent="0.2">
      <c r="A12" s="249"/>
      <c r="B12" s="247"/>
      <c r="C12" s="51" t="s">
        <v>90</v>
      </c>
      <c r="D12" s="51">
        <f>SUM(D10:D11)</f>
        <v>0</v>
      </c>
      <c r="E12" s="51">
        <f t="shared" ref="E12:J12" si="2">SUM(E10:E11)</f>
        <v>2</v>
      </c>
      <c r="F12" s="51">
        <f t="shared" si="2"/>
        <v>1</v>
      </c>
      <c r="G12" s="51">
        <f t="shared" si="2"/>
        <v>0</v>
      </c>
      <c r="H12" s="51">
        <f t="shared" si="2"/>
        <v>0</v>
      </c>
      <c r="I12" s="51">
        <f t="shared" si="2"/>
        <v>0</v>
      </c>
      <c r="J12" s="51">
        <f t="shared" si="2"/>
        <v>3</v>
      </c>
      <c r="K12" s="52" t="s">
        <v>66</v>
      </c>
      <c r="L12" s="248"/>
      <c r="M12" s="250"/>
    </row>
    <row r="13" spans="1:13" ht="21.6" customHeight="1" x14ac:dyDescent="0.2">
      <c r="A13" s="249"/>
      <c r="B13" s="247" t="s">
        <v>65</v>
      </c>
      <c r="C13" s="49" t="s">
        <v>85</v>
      </c>
      <c r="D13" s="62">
        <f>D6+D8+D10</f>
        <v>0</v>
      </c>
      <c r="E13" s="62">
        <f t="shared" ref="E13:I13" si="3">E6+E8+E10</f>
        <v>1</v>
      </c>
      <c r="F13" s="62">
        <f t="shared" si="3"/>
        <v>4</v>
      </c>
      <c r="G13" s="62">
        <f t="shared" si="3"/>
        <v>6</v>
      </c>
      <c r="H13" s="62">
        <f t="shared" si="3"/>
        <v>4</v>
      </c>
      <c r="I13" s="62">
        <f t="shared" si="3"/>
        <v>11</v>
      </c>
      <c r="J13" s="62">
        <f t="shared" ref="J13" si="4">J6+J8+J10</f>
        <v>26</v>
      </c>
      <c r="K13" s="50" t="s">
        <v>86</v>
      </c>
      <c r="L13" s="248" t="s">
        <v>66</v>
      </c>
      <c r="M13" s="250"/>
    </row>
    <row r="14" spans="1:13" ht="21.6" customHeight="1" x14ac:dyDescent="0.2">
      <c r="A14" s="249"/>
      <c r="B14" s="247"/>
      <c r="C14" s="49" t="s">
        <v>88</v>
      </c>
      <c r="D14" s="62">
        <f>D11</f>
        <v>0</v>
      </c>
      <c r="E14" s="62">
        <f t="shared" ref="E14:J14" si="5">E11</f>
        <v>2</v>
      </c>
      <c r="F14" s="62">
        <f t="shared" si="5"/>
        <v>0</v>
      </c>
      <c r="G14" s="62">
        <f t="shared" si="5"/>
        <v>0</v>
      </c>
      <c r="H14" s="62">
        <f t="shared" si="5"/>
        <v>0</v>
      </c>
      <c r="I14" s="62">
        <f t="shared" si="5"/>
        <v>0</v>
      </c>
      <c r="J14" s="62">
        <f t="shared" si="5"/>
        <v>2</v>
      </c>
      <c r="K14" s="50" t="s">
        <v>89</v>
      </c>
      <c r="L14" s="248"/>
      <c r="M14" s="250"/>
    </row>
    <row r="15" spans="1:13" ht="21.6" customHeight="1" thickBot="1" x14ac:dyDescent="0.25">
      <c r="A15" s="220"/>
      <c r="B15" s="222"/>
      <c r="C15" s="53" t="s">
        <v>90</v>
      </c>
      <c r="D15" s="53">
        <f>SUM(D13:D14)</f>
        <v>0</v>
      </c>
      <c r="E15" s="53">
        <f t="shared" ref="E15:J15" si="6">SUM(E13:E14)</f>
        <v>3</v>
      </c>
      <c r="F15" s="53">
        <f t="shared" si="6"/>
        <v>4</v>
      </c>
      <c r="G15" s="53">
        <f t="shared" si="6"/>
        <v>6</v>
      </c>
      <c r="H15" s="53">
        <f t="shared" si="6"/>
        <v>4</v>
      </c>
      <c r="I15" s="53">
        <f t="shared" si="6"/>
        <v>11</v>
      </c>
      <c r="J15" s="53">
        <f t="shared" si="6"/>
        <v>28</v>
      </c>
      <c r="K15" s="54" t="s">
        <v>66</v>
      </c>
      <c r="L15" s="224"/>
      <c r="M15" s="226"/>
    </row>
    <row r="16" spans="1:13" ht="42.75" customHeight="1" x14ac:dyDescent="0.2">
      <c r="A16" s="219" t="s">
        <v>37</v>
      </c>
      <c r="B16" s="221" t="s">
        <v>84</v>
      </c>
      <c r="C16" s="55" t="s">
        <v>85</v>
      </c>
      <c r="D16" s="74">
        <v>0</v>
      </c>
      <c r="E16" s="74">
        <v>2</v>
      </c>
      <c r="F16" s="74">
        <v>4</v>
      </c>
      <c r="G16" s="74">
        <v>3</v>
      </c>
      <c r="H16" s="74">
        <v>0</v>
      </c>
      <c r="I16" s="74">
        <v>13</v>
      </c>
      <c r="J16" s="74">
        <f>SUM(D16:I16)</f>
        <v>22</v>
      </c>
      <c r="K16" s="56" t="s">
        <v>86</v>
      </c>
      <c r="L16" s="223" t="s">
        <v>87</v>
      </c>
      <c r="M16" s="225" t="s">
        <v>38</v>
      </c>
    </row>
    <row r="17" spans="1:13" ht="42.75" customHeight="1" x14ac:dyDescent="0.2">
      <c r="A17" s="249"/>
      <c r="B17" s="247"/>
      <c r="C17" s="51" t="s">
        <v>90</v>
      </c>
      <c r="D17" s="51">
        <f>SUM(D16)</f>
        <v>0</v>
      </c>
      <c r="E17" s="51">
        <f t="shared" ref="E17:J17" si="7">SUM(E16)</f>
        <v>2</v>
      </c>
      <c r="F17" s="51">
        <f t="shared" si="7"/>
        <v>4</v>
      </c>
      <c r="G17" s="51">
        <f t="shared" si="7"/>
        <v>3</v>
      </c>
      <c r="H17" s="51">
        <f t="shared" si="7"/>
        <v>0</v>
      </c>
      <c r="I17" s="51">
        <f t="shared" si="7"/>
        <v>13</v>
      </c>
      <c r="J17" s="51">
        <f t="shared" si="7"/>
        <v>22</v>
      </c>
      <c r="K17" s="52" t="s">
        <v>66</v>
      </c>
      <c r="L17" s="248"/>
      <c r="M17" s="250"/>
    </row>
    <row r="18" spans="1:13" ht="42.75" customHeight="1" x14ac:dyDescent="0.2">
      <c r="A18" s="249"/>
      <c r="B18" s="247" t="s">
        <v>153</v>
      </c>
      <c r="C18" s="49" t="s">
        <v>85</v>
      </c>
      <c r="D18" s="74">
        <v>0</v>
      </c>
      <c r="E18" s="74">
        <v>1</v>
      </c>
      <c r="F18" s="74">
        <v>1</v>
      </c>
      <c r="G18" s="74">
        <v>0</v>
      </c>
      <c r="H18" s="74">
        <v>0</v>
      </c>
      <c r="I18" s="74">
        <v>0</v>
      </c>
      <c r="J18" s="74">
        <v>2</v>
      </c>
      <c r="K18" s="50" t="s">
        <v>86</v>
      </c>
      <c r="L18" s="248" t="s">
        <v>91</v>
      </c>
      <c r="M18" s="250"/>
    </row>
    <row r="19" spans="1:13" ht="42.75" customHeight="1" x14ac:dyDescent="0.2">
      <c r="A19" s="249"/>
      <c r="B19" s="247"/>
      <c r="C19" s="51" t="s">
        <v>90</v>
      </c>
      <c r="D19" s="51">
        <f>SUM(D18)</f>
        <v>0</v>
      </c>
      <c r="E19" s="51">
        <f t="shared" ref="E19:J19" si="8">SUM(E18)</f>
        <v>1</v>
      </c>
      <c r="F19" s="51">
        <f t="shared" si="8"/>
        <v>1</v>
      </c>
      <c r="G19" s="51">
        <f t="shared" si="8"/>
        <v>0</v>
      </c>
      <c r="H19" s="51">
        <f t="shared" si="8"/>
        <v>0</v>
      </c>
      <c r="I19" s="51">
        <f t="shared" si="8"/>
        <v>0</v>
      </c>
      <c r="J19" s="51">
        <f t="shared" si="8"/>
        <v>2</v>
      </c>
      <c r="K19" s="52" t="s">
        <v>66</v>
      </c>
      <c r="L19" s="248"/>
      <c r="M19" s="250"/>
    </row>
    <row r="20" spans="1:13" ht="42.75" customHeight="1" x14ac:dyDescent="0.2">
      <c r="A20" s="249"/>
      <c r="B20" s="247" t="s">
        <v>65</v>
      </c>
      <c r="C20" s="49" t="s">
        <v>85</v>
      </c>
      <c r="D20" s="62">
        <f>D16+D18</f>
        <v>0</v>
      </c>
      <c r="E20" s="62">
        <f t="shared" ref="E20:J20" si="9">E16+E18</f>
        <v>3</v>
      </c>
      <c r="F20" s="62">
        <f t="shared" si="9"/>
        <v>5</v>
      </c>
      <c r="G20" s="62">
        <f t="shared" si="9"/>
        <v>3</v>
      </c>
      <c r="H20" s="62">
        <f t="shared" si="9"/>
        <v>0</v>
      </c>
      <c r="I20" s="62">
        <f t="shared" si="9"/>
        <v>13</v>
      </c>
      <c r="J20" s="62">
        <f t="shared" si="9"/>
        <v>24</v>
      </c>
      <c r="K20" s="50" t="s">
        <v>86</v>
      </c>
      <c r="L20" s="248" t="s">
        <v>66</v>
      </c>
      <c r="M20" s="250"/>
    </row>
    <row r="21" spans="1:13" ht="42.75" customHeight="1" thickBot="1" x14ac:dyDescent="0.25">
      <c r="A21" s="220"/>
      <c r="B21" s="222"/>
      <c r="C21" s="53" t="s">
        <v>90</v>
      </c>
      <c r="D21" s="53">
        <f>SUM(D20)</f>
        <v>0</v>
      </c>
      <c r="E21" s="53">
        <f t="shared" ref="E21:J21" si="10">SUM(E20)</f>
        <v>3</v>
      </c>
      <c r="F21" s="53">
        <f t="shared" si="10"/>
        <v>5</v>
      </c>
      <c r="G21" s="53">
        <f t="shared" si="10"/>
        <v>3</v>
      </c>
      <c r="H21" s="53">
        <f t="shared" si="10"/>
        <v>0</v>
      </c>
      <c r="I21" s="53">
        <f t="shared" si="10"/>
        <v>13</v>
      </c>
      <c r="J21" s="53">
        <f t="shared" si="10"/>
        <v>24</v>
      </c>
      <c r="K21" s="54" t="s">
        <v>66</v>
      </c>
      <c r="L21" s="224"/>
      <c r="M21" s="226"/>
    </row>
    <row r="22" spans="1:13" s="60" customFormat="1" ht="24" customHeight="1" x14ac:dyDescent="0.2">
      <c r="A22" s="63"/>
      <c r="B22" s="63"/>
      <c r="C22" s="197"/>
      <c r="D22" s="197"/>
      <c r="E22" s="197"/>
      <c r="F22" s="197"/>
      <c r="G22" s="197"/>
      <c r="H22" s="197"/>
      <c r="I22" s="197"/>
      <c r="J22" s="197"/>
      <c r="K22" s="64"/>
      <c r="L22" s="65"/>
      <c r="M22" s="63"/>
    </row>
    <row r="23" spans="1:13" s="60" customFormat="1" ht="29.25" customHeight="1" x14ac:dyDescent="0.2">
      <c r="A23" s="63"/>
      <c r="B23" s="63"/>
      <c r="C23" s="197"/>
      <c r="D23" s="197"/>
      <c r="E23" s="197"/>
      <c r="F23" s="197"/>
      <c r="G23" s="197"/>
      <c r="H23" s="197"/>
      <c r="I23" s="197"/>
      <c r="J23" s="197"/>
      <c r="K23" s="64"/>
      <c r="L23" s="65"/>
      <c r="M23" s="63"/>
    </row>
    <row r="24" spans="1:13" ht="24" customHeight="1" x14ac:dyDescent="0.2"/>
    <row r="25" spans="1:13" ht="24" customHeight="1" x14ac:dyDescent="0.2">
      <c r="A25" s="227" t="s">
        <v>168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</row>
    <row r="26" spans="1:13" ht="53.25" customHeight="1" x14ac:dyDescent="0.2">
      <c r="A26" s="233" t="s">
        <v>169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</row>
    <row r="27" spans="1:13" ht="24.75" customHeight="1" thickBot="1" x14ac:dyDescent="0.25">
      <c r="A27" s="57"/>
      <c r="B27" s="57"/>
      <c r="C27" s="57"/>
      <c r="D27" s="57"/>
      <c r="E27" s="71"/>
      <c r="F27" s="71"/>
      <c r="G27" s="71"/>
      <c r="K27" s="77"/>
      <c r="L27" s="77"/>
      <c r="M27" s="58"/>
    </row>
    <row r="28" spans="1:13" ht="43.7" customHeight="1" x14ac:dyDescent="0.2">
      <c r="A28" s="235" t="s">
        <v>67</v>
      </c>
      <c r="B28" s="237" t="s">
        <v>68</v>
      </c>
      <c r="C28" s="239" t="s">
        <v>69</v>
      </c>
      <c r="D28" s="72" t="s">
        <v>70</v>
      </c>
      <c r="E28" s="72" t="s">
        <v>71</v>
      </c>
      <c r="F28" s="72" t="s">
        <v>72</v>
      </c>
      <c r="G28" s="72" t="s">
        <v>73</v>
      </c>
      <c r="H28" s="72" t="s">
        <v>74</v>
      </c>
      <c r="I28" s="72" t="s">
        <v>75</v>
      </c>
      <c r="J28" s="72" t="s">
        <v>65</v>
      </c>
      <c r="K28" s="241" t="s">
        <v>76</v>
      </c>
      <c r="L28" s="243" t="s">
        <v>77</v>
      </c>
      <c r="M28" s="245" t="s">
        <v>26</v>
      </c>
    </row>
    <row r="29" spans="1:13" ht="42.4" customHeight="1" thickBot="1" x14ac:dyDescent="0.25">
      <c r="A29" s="236"/>
      <c r="B29" s="238"/>
      <c r="C29" s="240"/>
      <c r="D29" s="46" t="s">
        <v>78</v>
      </c>
      <c r="E29" s="46" t="s">
        <v>79</v>
      </c>
      <c r="F29" s="46" t="s">
        <v>80</v>
      </c>
      <c r="G29" s="46" t="s">
        <v>81</v>
      </c>
      <c r="H29" s="46" t="s">
        <v>82</v>
      </c>
      <c r="I29" s="46" t="s">
        <v>83</v>
      </c>
      <c r="J29" s="46" t="s">
        <v>66</v>
      </c>
      <c r="K29" s="242"/>
      <c r="L29" s="244"/>
      <c r="M29" s="246"/>
    </row>
    <row r="30" spans="1:13" ht="36.75" customHeight="1" x14ac:dyDescent="0.2">
      <c r="A30" s="219" t="s">
        <v>39</v>
      </c>
      <c r="B30" s="221" t="s">
        <v>84</v>
      </c>
      <c r="C30" s="55" t="s">
        <v>85</v>
      </c>
      <c r="D30" s="74">
        <v>0</v>
      </c>
      <c r="E30" s="74">
        <v>0</v>
      </c>
      <c r="F30" s="74">
        <v>0</v>
      </c>
      <c r="G30" s="74">
        <v>1</v>
      </c>
      <c r="H30" s="74">
        <v>0</v>
      </c>
      <c r="I30" s="74">
        <v>2</v>
      </c>
      <c r="J30" s="74">
        <f>SUM(D30:I30)</f>
        <v>3</v>
      </c>
      <c r="K30" s="56" t="s">
        <v>86</v>
      </c>
      <c r="L30" s="223" t="s">
        <v>87</v>
      </c>
      <c r="M30" s="225" t="s">
        <v>40</v>
      </c>
    </row>
    <row r="31" spans="1:13" ht="36.75" customHeight="1" x14ac:dyDescent="0.2">
      <c r="A31" s="249"/>
      <c r="B31" s="247"/>
      <c r="C31" s="51" t="s">
        <v>90</v>
      </c>
      <c r="D31" s="51">
        <f>SUM(D30)</f>
        <v>0</v>
      </c>
      <c r="E31" s="51">
        <f t="shared" ref="E31:J31" si="11">SUM(E30)</f>
        <v>0</v>
      </c>
      <c r="F31" s="51">
        <f t="shared" si="11"/>
        <v>0</v>
      </c>
      <c r="G31" s="51">
        <f t="shared" si="11"/>
        <v>1</v>
      </c>
      <c r="H31" s="51">
        <f t="shared" si="11"/>
        <v>0</v>
      </c>
      <c r="I31" s="51">
        <f t="shared" si="11"/>
        <v>2</v>
      </c>
      <c r="J31" s="51">
        <f t="shared" si="11"/>
        <v>3</v>
      </c>
      <c r="K31" s="52" t="s">
        <v>66</v>
      </c>
      <c r="L31" s="248"/>
      <c r="M31" s="250"/>
    </row>
    <row r="32" spans="1:13" ht="36.75" customHeight="1" x14ac:dyDescent="0.2">
      <c r="A32" s="249"/>
      <c r="B32" s="247" t="s">
        <v>153</v>
      </c>
      <c r="C32" s="49" t="s">
        <v>85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1</v>
      </c>
      <c r="J32" s="62">
        <f>SUM(D32:I32)</f>
        <v>1</v>
      </c>
      <c r="K32" s="50" t="s">
        <v>86</v>
      </c>
      <c r="L32" s="248" t="s">
        <v>96</v>
      </c>
      <c r="M32" s="250"/>
    </row>
    <row r="33" spans="1:13" ht="36.75" customHeight="1" x14ac:dyDescent="0.2">
      <c r="A33" s="249"/>
      <c r="B33" s="247"/>
      <c r="C33" s="51" t="s">
        <v>90</v>
      </c>
      <c r="D33" s="51">
        <f>SUM(D32)</f>
        <v>0</v>
      </c>
      <c r="E33" s="51">
        <f t="shared" ref="E33:J33" si="12">SUM(E32)</f>
        <v>0</v>
      </c>
      <c r="F33" s="51">
        <f t="shared" si="12"/>
        <v>0</v>
      </c>
      <c r="G33" s="51">
        <f t="shared" si="12"/>
        <v>0</v>
      </c>
      <c r="H33" s="51">
        <f t="shared" si="12"/>
        <v>0</v>
      </c>
      <c r="I33" s="51">
        <f t="shared" si="12"/>
        <v>1</v>
      </c>
      <c r="J33" s="51">
        <f t="shared" si="12"/>
        <v>1</v>
      </c>
      <c r="K33" s="52" t="s">
        <v>66</v>
      </c>
      <c r="L33" s="248"/>
      <c r="M33" s="250"/>
    </row>
    <row r="34" spans="1:13" ht="36.75" customHeight="1" x14ac:dyDescent="0.2">
      <c r="A34" s="249"/>
      <c r="B34" s="247" t="s">
        <v>65</v>
      </c>
      <c r="C34" s="49" t="s">
        <v>85</v>
      </c>
      <c r="D34" s="62">
        <f>D30+D32</f>
        <v>0</v>
      </c>
      <c r="E34" s="62">
        <f t="shared" ref="E34:J34" si="13">E30+E32</f>
        <v>0</v>
      </c>
      <c r="F34" s="62">
        <f t="shared" si="13"/>
        <v>0</v>
      </c>
      <c r="G34" s="62">
        <f t="shared" si="13"/>
        <v>1</v>
      </c>
      <c r="H34" s="62">
        <f t="shared" si="13"/>
        <v>0</v>
      </c>
      <c r="I34" s="62">
        <f t="shared" si="13"/>
        <v>3</v>
      </c>
      <c r="J34" s="62">
        <f t="shared" si="13"/>
        <v>4</v>
      </c>
      <c r="K34" s="50" t="s">
        <v>86</v>
      </c>
      <c r="L34" s="248" t="s">
        <v>66</v>
      </c>
      <c r="M34" s="250"/>
    </row>
    <row r="35" spans="1:13" s="16" customFormat="1" ht="36.75" customHeight="1" thickBot="1" x14ac:dyDescent="0.25">
      <c r="A35" s="220"/>
      <c r="B35" s="222"/>
      <c r="C35" s="53" t="s">
        <v>90</v>
      </c>
      <c r="D35" s="53">
        <f>SUM(D34)</f>
        <v>0</v>
      </c>
      <c r="E35" s="53">
        <f t="shared" ref="E35:J35" si="14">SUM(E34)</f>
        <v>0</v>
      </c>
      <c r="F35" s="53">
        <f t="shared" si="14"/>
        <v>0</v>
      </c>
      <c r="G35" s="53">
        <f t="shared" si="14"/>
        <v>1</v>
      </c>
      <c r="H35" s="53">
        <f t="shared" si="14"/>
        <v>0</v>
      </c>
      <c r="I35" s="53">
        <f t="shared" si="14"/>
        <v>3</v>
      </c>
      <c r="J35" s="53">
        <f t="shared" si="14"/>
        <v>4</v>
      </c>
      <c r="K35" s="54" t="s">
        <v>66</v>
      </c>
      <c r="L35" s="224"/>
      <c r="M35" s="226"/>
    </row>
    <row r="36" spans="1:13" s="16" customFormat="1" ht="25.5" customHeight="1" x14ac:dyDescent="0.2">
      <c r="A36" s="271" t="s">
        <v>41</v>
      </c>
      <c r="B36" s="267" t="s">
        <v>84</v>
      </c>
      <c r="C36" s="55" t="s">
        <v>85</v>
      </c>
      <c r="D36" s="55">
        <v>0</v>
      </c>
      <c r="E36" s="74">
        <v>0</v>
      </c>
      <c r="F36" s="74">
        <v>0</v>
      </c>
      <c r="G36" s="74">
        <v>0</v>
      </c>
      <c r="H36" s="74">
        <v>0</v>
      </c>
      <c r="I36" s="74">
        <v>2</v>
      </c>
      <c r="J36" s="74">
        <f>SUM(D36:I36)</f>
        <v>2</v>
      </c>
      <c r="K36" s="56" t="s">
        <v>86</v>
      </c>
      <c r="L36" s="269" t="s">
        <v>87</v>
      </c>
      <c r="M36" s="256" t="s">
        <v>42</v>
      </c>
    </row>
    <row r="37" spans="1:13" s="16" customFormat="1" ht="24.75" customHeight="1" x14ac:dyDescent="0.2">
      <c r="A37" s="272"/>
      <c r="B37" s="268"/>
      <c r="C37" s="51" t="s">
        <v>90</v>
      </c>
      <c r="D37" s="51">
        <f>SUM(D36)</f>
        <v>0</v>
      </c>
      <c r="E37" s="51">
        <f t="shared" ref="E37:J37" si="15">SUM(E36)</f>
        <v>0</v>
      </c>
      <c r="F37" s="51">
        <f t="shared" si="15"/>
        <v>0</v>
      </c>
      <c r="G37" s="51">
        <f t="shared" si="15"/>
        <v>0</v>
      </c>
      <c r="H37" s="51">
        <f t="shared" si="15"/>
        <v>0</v>
      </c>
      <c r="I37" s="51">
        <f t="shared" si="15"/>
        <v>2</v>
      </c>
      <c r="J37" s="51">
        <f t="shared" si="15"/>
        <v>2</v>
      </c>
      <c r="K37" s="52" t="s">
        <v>66</v>
      </c>
      <c r="L37" s="270"/>
      <c r="M37" s="257"/>
    </row>
    <row r="38" spans="1:13" s="16" customFormat="1" ht="30.6" customHeight="1" x14ac:dyDescent="0.2">
      <c r="A38" s="272"/>
      <c r="B38" s="247" t="s">
        <v>153</v>
      </c>
      <c r="C38" s="55" t="s">
        <v>85</v>
      </c>
      <c r="D38" s="74">
        <v>0</v>
      </c>
      <c r="E38" s="74">
        <v>0</v>
      </c>
      <c r="F38" s="74">
        <v>1</v>
      </c>
      <c r="G38" s="74">
        <v>0</v>
      </c>
      <c r="H38" s="74">
        <v>1</v>
      </c>
      <c r="I38" s="74">
        <v>0</v>
      </c>
      <c r="J38" s="74">
        <f>SUM(D38:I38)</f>
        <v>2</v>
      </c>
      <c r="K38" s="56" t="s">
        <v>86</v>
      </c>
      <c r="L38" s="259" t="s">
        <v>91</v>
      </c>
      <c r="M38" s="257"/>
    </row>
    <row r="39" spans="1:13" s="16" customFormat="1" ht="30.6" customHeight="1" x14ac:dyDescent="0.2">
      <c r="A39" s="272"/>
      <c r="B39" s="247"/>
      <c r="C39" s="51" t="s">
        <v>90</v>
      </c>
      <c r="D39" s="51">
        <f>SUM(D38)</f>
        <v>0</v>
      </c>
      <c r="E39" s="51">
        <f t="shared" ref="E39:J39" si="16">SUM(E38)</f>
        <v>0</v>
      </c>
      <c r="F39" s="51">
        <f t="shared" si="16"/>
        <v>1</v>
      </c>
      <c r="G39" s="51">
        <f t="shared" si="16"/>
        <v>0</v>
      </c>
      <c r="H39" s="51">
        <f t="shared" si="16"/>
        <v>1</v>
      </c>
      <c r="I39" s="51">
        <f t="shared" si="16"/>
        <v>0</v>
      </c>
      <c r="J39" s="51">
        <f t="shared" si="16"/>
        <v>2</v>
      </c>
      <c r="K39" s="52" t="s">
        <v>66</v>
      </c>
      <c r="L39" s="223"/>
      <c r="M39" s="257"/>
    </row>
    <row r="40" spans="1:13" s="16" customFormat="1" ht="38.25" customHeight="1" x14ac:dyDescent="0.2">
      <c r="A40" s="272"/>
      <c r="B40" s="260" t="s">
        <v>92</v>
      </c>
      <c r="C40" s="49" t="s">
        <v>97</v>
      </c>
      <c r="D40" s="62">
        <v>0</v>
      </c>
      <c r="E40" s="62">
        <v>0</v>
      </c>
      <c r="F40" s="62">
        <v>0</v>
      </c>
      <c r="G40" s="62">
        <v>0</v>
      </c>
      <c r="H40" s="62">
        <v>1</v>
      </c>
      <c r="I40" s="62">
        <v>0</v>
      </c>
      <c r="J40" s="62">
        <f>SUM(D40:I40)</f>
        <v>1</v>
      </c>
      <c r="K40" s="50" t="s">
        <v>98</v>
      </c>
      <c r="L40" s="261" t="s">
        <v>93</v>
      </c>
      <c r="M40" s="257"/>
    </row>
    <row r="41" spans="1:13" s="16" customFormat="1" ht="38.25" customHeight="1" x14ac:dyDescent="0.2">
      <c r="A41" s="272"/>
      <c r="B41" s="221"/>
      <c r="C41" s="51" t="s">
        <v>90</v>
      </c>
      <c r="D41" s="51">
        <f>SUM(D40)</f>
        <v>0</v>
      </c>
      <c r="E41" s="51">
        <f t="shared" ref="E41:J41" si="17">SUM(E40)</f>
        <v>0</v>
      </c>
      <c r="F41" s="51">
        <f t="shared" si="17"/>
        <v>0</v>
      </c>
      <c r="G41" s="51">
        <f t="shared" si="17"/>
        <v>0</v>
      </c>
      <c r="H41" s="51">
        <f t="shared" si="17"/>
        <v>1</v>
      </c>
      <c r="I41" s="51">
        <f t="shared" si="17"/>
        <v>0</v>
      </c>
      <c r="J41" s="51">
        <f t="shared" si="17"/>
        <v>1</v>
      </c>
      <c r="K41" s="52" t="s">
        <v>66</v>
      </c>
      <c r="L41" s="262"/>
      <c r="M41" s="257"/>
    </row>
    <row r="42" spans="1:13" s="16" customFormat="1" ht="30.6" customHeight="1" x14ac:dyDescent="0.2">
      <c r="A42" s="272"/>
      <c r="B42" s="260" t="s">
        <v>65</v>
      </c>
      <c r="C42" s="49" t="s">
        <v>85</v>
      </c>
      <c r="D42" s="62">
        <f>D36+D38</f>
        <v>0</v>
      </c>
      <c r="E42" s="62">
        <f t="shared" ref="E42:I42" si="18">E36+E38</f>
        <v>0</v>
      </c>
      <c r="F42" s="62">
        <f t="shared" si="18"/>
        <v>1</v>
      </c>
      <c r="G42" s="62">
        <f t="shared" si="18"/>
        <v>0</v>
      </c>
      <c r="H42" s="62">
        <f t="shared" si="18"/>
        <v>1</v>
      </c>
      <c r="I42" s="62">
        <f t="shared" si="18"/>
        <v>2</v>
      </c>
      <c r="J42" s="62">
        <f>SUM(D42:I42)</f>
        <v>4</v>
      </c>
      <c r="K42" s="50" t="s">
        <v>86</v>
      </c>
      <c r="L42" s="265" t="s">
        <v>87</v>
      </c>
      <c r="M42" s="257"/>
    </row>
    <row r="43" spans="1:13" s="16" customFormat="1" ht="30.6" customHeight="1" x14ac:dyDescent="0.2">
      <c r="A43" s="272"/>
      <c r="B43" s="263"/>
      <c r="C43" s="49" t="s">
        <v>97</v>
      </c>
      <c r="D43" s="62">
        <f>D40</f>
        <v>0</v>
      </c>
      <c r="E43" s="62">
        <f t="shared" ref="E43:I43" si="19">E40</f>
        <v>0</v>
      </c>
      <c r="F43" s="62">
        <f t="shared" si="19"/>
        <v>0</v>
      </c>
      <c r="G43" s="62">
        <f t="shared" si="19"/>
        <v>0</v>
      </c>
      <c r="H43" s="62">
        <f t="shared" si="19"/>
        <v>1</v>
      </c>
      <c r="I43" s="62">
        <f t="shared" si="19"/>
        <v>0</v>
      </c>
      <c r="J43" s="62">
        <f>SUM(D43:I43)</f>
        <v>1</v>
      </c>
      <c r="K43" s="50" t="s">
        <v>98</v>
      </c>
      <c r="L43" s="259"/>
      <c r="M43" s="257"/>
    </row>
    <row r="44" spans="1:13" s="16" customFormat="1" ht="30.6" customHeight="1" thickBot="1" x14ac:dyDescent="0.25">
      <c r="A44" s="273"/>
      <c r="B44" s="264"/>
      <c r="C44" s="53" t="s">
        <v>90</v>
      </c>
      <c r="D44" s="53">
        <f>SUM(D42:D43)</f>
        <v>0</v>
      </c>
      <c r="E44" s="53">
        <f t="shared" ref="E44:J44" si="20">SUM(E42:E43)</f>
        <v>0</v>
      </c>
      <c r="F44" s="53">
        <f t="shared" si="20"/>
        <v>1</v>
      </c>
      <c r="G44" s="53">
        <f t="shared" si="20"/>
        <v>0</v>
      </c>
      <c r="H44" s="53">
        <f t="shared" si="20"/>
        <v>2</v>
      </c>
      <c r="I44" s="53">
        <f t="shared" si="20"/>
        <v>2</v>
      </c>
      <c r="J44" s="53">
        <f t="shared" si="20"/>
        <v>5</v>
      </c>
      <c r="K44" s="54" t="s">
        <v>66</v>
      </c>
      <c r="L44" s="266"/>
      <c r="M44" s="258"/>
    </row>
    <row r="45" spans="1:13" s="75" customFormat="1" ht="30.6" customHeight="1" x14ac:dyDescent="0.2">
      <c r="A45" s="63"/>
      <c r="B45" s="63"/>
      <c r="C45" s="197"/>
      <c r="D45" s="197"/>
      <c r="E45" s="197"/>
      <c r="F45" s="197"/>
      <c r="G45" s="197"/>
      <c r="H45" s="197"/>
      <c r="I45" s="197"/>
      <c r="J45" s="197"/>
      <c r="K45" s="64"/>
      <c r="L45" s="65"/>
      <c r="M45" s="63"/>
    </row>
    <row r="46" spans="1:13" s="75" customFormat="1" ht="30.6" customHeight="1" x14ac:dyDescent="0.2">
      <c r="A46" s="63"/>
      <c r="B46" s="63"/>
      <c r="C46" s="197"/>
      <c r="D46" s="197"/>
      <c r="E46" s="197"/>
      <c r="F46" s="197"/>
      <c r="G46" s="197"/>
      <c r="H46" s="197"/>
      <c r="I46" s="197"/>
      <c r="J46" s="197"/>
      <c r="K46" s="64"/>
      <c r="L46" s="65"/>
      <c r="M46" s="63"/>
    </row>
    <row r="47" spans="1:13" s="16" customFormat="1" ht="26.1" customHeight="1" x14ac:dyDescent="0.2">
      <c r="A47" s="227" t="s">
        <v>168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</row>
    <row r="48" spans="1:13" s="16" customFormat="1" ht="33.6" customHeight="1" x14ac:dyDescent="0.2">
      <c r="A48" s="233" t="s">
        <v>169</v>
      </c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</row>
    <row r="49" spans="1:13" s="16" customFormat="1" ht="22.7" customHeight="1" thickBot="1" x14ac:dyDescent="0.25">
      <c r="A49" s="186"/>
      <c r="B49" s="186"/>
      <c r="C49" s="186"/>
      <c r="D49" s="186"/>
      <c r="E49" s="189"/>
      <c r="F49" s="189"/>
      <c r="G49" s="189"/>
      <c r="H49" s="60"/>
      <c r="I49" s="60"/>
      <c r="J49" s="60"/>
      <c r="K49" s="77"/>
      <c r="L49" s="77"/>
      <c r="M49" s="187"/>
    </row>
    <row r="50" spans="1:13" s="16" customFormat="1" ht="44.65" customHeight="1" x14ac:dyDescent="0.2">
      <c r="A50" s="235" t="s">
        <v>67</v>
      </c>
      <c r="B50" s="237" t="s">
        <v>68</v>
      </c>
      <c r="C50" s="239" t="s">
        <v>69</v>
      </c>
      <c r="D50" s="190" t="s">
        <v>70</v>
      </c>
      <c r="E50" s="190" t="s">
        <v>71</v>
      </c>
      <c r="F50" s="190" t="s">
        <v>72</v>
      </c>
      <c r="G50" s="190" t="s">
        <v>73</v>
      </c>
      <c r="H50" s="190" t="s">
        <v>74</v>
      </c>
      <c r="I50" s="190" t="s">
        <v>75</v>
      </c>
      <c r="J50" s="190" t="s">
        <v>65</v>
      </c>
      <c r="K50" s="241" t="s">
        <v>76</v>
      </c>
      <c r="L50" s="243" t="s">
        <v>77</v>
      </c>
      <c r="M50" s="245" t="s">
        <v>26</v>
      </c>
    </row>
    <row r="51" spans="1:13" s="79" customFormat="1" ht="41.1" customHeight="1" thickBot="1" x14ac:dyDescent="0.25">
      <c r="A51" s="236"/>
      <c r="B51" s="238"/>
      <c r="C51" s="240"/>
      <c r="D51" s="188" t="s">
        <v>78</v>
      </c>
      <c r="E51" s="188" t="s">
        <v>79</v>
      </c>
      <c r="F51" s="188" t="s">
        <v>80</v>
      </c>
      <c r="G51" s="188" t="s">
        <v>81</v>
      </c>
      <c r="H51" s="188" t="s">
        <v>82</v>
      </c>
      <c r="I51" s="188" t="s">
        <v>83</v>
      </c>
      <c r="J51" s="188" t="s">
        <v>66</v>
      </c>
      <c r="K51" s="242"/>
      <c r="L51" s="244"/>
      <c r="M51" s="246"/>
    </row>
    <row r="52" spans="1:13" s="16" customFormat="1" ht="30.6" customHeight="1" x14ac:dyDescent="0.2">
      <c r="A52" s="229" t="s">
        <v>43</v>
      </c>
      <c r="B52" s="230" t="s">
        <v>84</v>
      </c>
      <c r="C52" s="47" t="s">
        <v>85</v>
      </c>
      <c r="D52" s="73">
        <v>5</v>
      </c>
      <c r="E52" s="73">
        <v>15</v>
      </c>
      <c r="F52" s="73">
        <v>43</v>
      </c>
      <c r="G52" s="73">
        <v>60</v>
      </c>
      <c r="H52" s="73">
        <v>41</v>
      </c>
      <c r="I52" s="73">
        <v>205</v>
      </c>
      <c r="J52" s="73">
        <f>SUM(D52:I52)</f>
        <v>369</v>
      </c>
      <c r="K52" s="48" t="s">
        <v>86</v>
      </c>
      <c r="L52" s="231" t="s">
        <v>87</v>
      </c>
      <c r="M52" s="256" t="s">
        <v>44</v>
      </c>
    </row>
    <row r="53" spans="1:13" s="16" customFormat="1" ht="30.6" customHeight="1" x14ac:dyDescent="0.2">
      <c r="A53" s="249"/>
      <c r="B53" s="247"/>
      <c r="C53" s="49" t="s">
        <v>88</v>
      </c>
      <c r="D53" s="62">
        <v>2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f>SUM(D53:I53)</f>
        <v>2</v>
      </c>
      <c r="K53" s="50" t="s">
        <v>89</v>
      </c>
      <c r="L53" s="248"/>
      <c r="M53" s="257"/>
    </row>
    <row r="54" spans="1:13" s="16" customFormat="1" ht="30.6" customHeight="1" x14ac:dyDescent="0.2">
      <c r="A54" s="249"/>
      <c r="B54" s="247"/>
      <c r="C54" s="51" t="s">
        <v>90</v>
      </c>
      <c r="D54" s="51">
        <f>SUM(D52:D53)</f>
        <v>7</v>
      </c>
      <c r="E54" s="51">
        <f t="shared" ref="E54:J54" si="21">SUM(E52:E53)</f>
        <v>15</v>
      </c>
      <c r="F54" s="51">
        <f t="shared" si="21"/>
        <v>43</v>
      </c>
      <c r="G54" s="51">
        <f t="shared" si="21"/>
        <v>60</v>
      </c>
      <c r="H54" s="51">
        <f t="shared" si="21"/>
        <v>41</v>
      </c>
      <c r="I54" s="51">
        <f t="shared" si="21"/>
        <v>205</v>
      </c>
      <c r="J54" s="51">
        <f t="shared" si="21"/>
        <v>371</v>
      </c>
      <c r="K54" s="52" t="s">
        <v>66</v>
      </c>
      <c r="L54" s="248"/>
      <c r="M54" s="257"/>
    </row>
    <row r="55" spans="1:13" s="16" customFormat="1" ht="30.6" customHeight="1" x14ac:dyDescent="0.2">
      <c r="A55" s="249"/>
      <c r="B55" s="247" t="s">
        <v>95</v>
      </c>
      <c r="C55" s="49" t="s">
        <v>85</v>
      </c>
      <c r="D55" s="62">
        <v>0</v>
      </c>
      <c r="E55" s="62">
        <v>3</v>
      </c>
      <c r="F55" s="62">
        <v>5</v>
      </c>
      <c r="G55" s="62">
        <v>0</v>
      </c>
      <c r="H55" s="62">
        <v>0</v>
      </c>
      <c r="I55" s="62">
        <v>7</v>
      </c>
      <c r="J55" s="62">
        <f>SUM(D55:I55)</f>
        <v>15</v>
      </c>
      <c r="K55" s="50" t="s">
        <v>86</v>
      </c>
      <c r="L55" s="248" t="s">
        <v>96</v>
      </c>
      <c r="M55" s="257"/>
    </row>
    <row r="56" spans="1:13" s="16" customFormat="1" ht="30.6" customHeight="1" x14ac:dyDescent="0.2">
      <c r="A56" s="249"/>
      <c r="B56" s="247"/>
      <c r="C56" s="51" t="s">
        <v>90</v>
      </c>
      <c r="D56" s="51">
        <f>SUM(D55)</f>
        <v>0</v>
      </c>
      <c r="E56" s="51">
        <f t="shared" ref="E56:J56" si="22">SUM(E55)</f>
        <v>3</v>
      </c>
      <c r="F56" s="51">
        <f t="shared" si="22"/>
        <v>5</v>
      </c>
      <c r="G56" s="51">
        <f t="shared" si="22"/>
        <v>0</v>
      </c>
      <c r="H56" s="51">
        <f t="shared" si="22"/>
        <v>0</v>
      </c>
      <c r="I56" s="51">
        <f t="shared" si="22"/>
        <v>7</v>
      </c>
      <c r="J56" s="51">
        <f t="shared" si="22"/>
        <v>15</v>
      </c>
      <c r="K56" s="52" t="s">
        <v>66</v>
      </c>
      <c r="L56" s="248"/>
      <c r="M56" s="257"/>
    </row>
    <row r="57" spans="1:13" s="16" customFormat="1" ht="27.95" customHeight="1" x14ac:dyDescent="0.2">
      <c r="A57" s="249"/>
      <c r="B57" s="247" t="s">
        <v>65</v>
      </c>
      <c r="C57" s="49" t="s">
        <v>85</v>
      </c>
      <c r="D57" s="62">
        <f>D52+D55</f>
        <v>5</v>
      </c>
      <c r="E57" s="62">
        <f t="shared" ref="E57:I57" si="23">E52+E55</f>
        <v>18</v>
      </c>
      <c r="F57" s="62">
        <f t="shared" si="23"/>
        <v>48</v>
      </c>
      <c r="G57" s="62">
        <f t="shared" si="23"/>
        <v>60</v>
      </c>
      <c r="H57" s="62">
        <f t="shared" si="23"/>
        <v>41</v>
      </c>
      <c r="I57" s="62">
        <f t="shared" si="23"/>
        <v>212</v>
      </c>
      <c r="J57" s="62">
        <f>J52+J55</f>
        <v>384</v>
      </c>
      <c r="K57" s="50" t="s">
        <v>86</v>
      </c>
      <c r="L57" s="248" t="s">
        <v>66</v>
      </c>
      <c r="M57" s="257"/>
    </row>
    <row r="58" spans="1:13" s="16" customFormat="1" ht="27.95" customHeight="1" x14ac:dyDescent="0.2">
      <c r="A58" s="249"/>
      <c r="B58" s="247"/>
      <c r="C58" s="49" t="s">
        <v>88</v>
      </c>
      <c r="D58" s="62">
        <f>D53</f>
        <v>2</v>
      </c>
      <c r="E58" s="62">
        <f t="shared" ref="E58:J58" si="24">E53</f>
        <v>0</v>
      </c>
      <c r="F58" s="62">
        <f t="shared" si="24"/>
        <v>0</v>
      </c>
      <c r="G58" s="62">
        <f t="shared" si="24"/>
        <v>0</v>
      </c>
      <c r="H58" s="62">
        <f t="shared" si="24"/>
        <v>0</v>
      </c>
      <c r="I58" s="62">
        <f t="shared" si="24"/>
        <v>0</v>
      </c>
      <c r="J58" s="62">
        <f t="shared" si="24"/>
        <v>2</v>
      </c>
      <c r="K58" s="50" t="s">
        <v>89</v>
      </c>
      <c r="L58" s="248"/>
      <c r="M58" s="257"/>
    </row>
    <row r="59" spans="1:13" s="16" customFormat="1" ht="27.95" customHeight="1" thickBot="1" x14ac:dyDescent="0.25">
      <c r="A59" s="220"/>
      <c r="B59" s="222"/>
      <c r="C59" s="53" t="s">
        <v>90</v>
      </c>
      <c r="D59" s="53">
        <f>SUM(D57:D58)</f>
        <v>7</v>
      </c>
      <c r="E59" s="53">
        <f t="shared" ref="E59:J59" si="25">SUM(E57:E58)</f>
        <v>18</v>
      </c>
      <c r="F59" s="53">
        <f t="shared" si="25"/>
        <v>48</v>
      </c>
      <c r="G59" s="53">
        <f t="shared" si="25"/>
        <v>60</v>
      </c>
      <c r="H59" s="53">
        <f t="shared" si="25"/>
        <v>41</v>
      </c>
      <c r="I59" s="53">
        <f t="shared" si="25"/>
        <v>212</v>
      </c>
      <c r="J59" s="53">
        <f t="shared" si="25"/>
        <v>386</v>
      </c>
      <c r="K59" s="54" t="s">
        <v>66</v>
      </c>
      <c r="L59" s="224"/>
      <c r="M59" s="258"/>
    </row>
    <row r="60" spans="1:13" s="16" customFormat="1" ht="54" customHeight="1" x14ac:dyDescent="0.2">
      <c r="A60" s="219" t="s">
        <v>45</v>
      </c>
      <c r="B60" s="221" t="s">
        <v>84</v>
      </c>
      <c r="C60" s="55" t="s">
        <v>85</v>
      </c>
      <c r="D60" s="74">
        <v>0</v>
      </c>
      <c r="E60" s="74">
        <v>1</v>
      </c>
      <c r="F60" s="74">
        <v>2</v>
      </c>
      <c r="G60" s="74">
        <v>0</v>
      </c>
      <c r="H60" s="74">
        <v>1</v>
      </c>
      <c r="I60" s="74">
        <v>2</v>
      </c>
      <c r="J60" s="74">
        <f>SUM(D60:I60)</f>
        <v>6</v>
      </c>
      <c r="K60" s="56" t="s">
        <v>86</v>
      </c>
      <c r="L60" s="223" t="s">
        <v>87</v>
      </c>
      <c r="M60" s="225" t="s">
        <v>46</v>
      </c>
    </row>
    <row r="61" spans="1:13" s="16" customFormat="1" ht="54" customHeight="1" thickBot="1" x14ac:dyDescent="0.25">
      <c r="A61" s="220"/>
      <c r="B61" s="222"/>
      <c r="C61" s="53" t="s">
        <v>90</v>
      </c>
      <c r="D61" s="53">
        <f>SUM(D60)</f>
        <v>0</v>
      </c>
      <c r="E61" s="178">
        <f t="shared" ref="E61:J61" si="26">SUM(E60)</f>
        <v>1</v>
      </c>
      <c r="F61" s="178">
        <f t="shared" si="26"/>
        <v>2</v>
      </c>
      <c r="G61" s="178">
        <f t="shared" si="26"/>
        <v>0</v>
      </c>
      <c r="H61" s="178">
        <f t="shared" si="26"/>
        <v>1</v>
      </c>
      <c r="I61" s="178">
        <f t="shared" si="26"/>
        <v>2</v>
      </c>
      <c r="J61" s="178">
        <f t="shared" si="26"/>
        <v>6</v>
      </c>
      <c r="K61" s="54" t="s">
        <v>66</v>
      </c>
      <c r="L61" s="224"/>
      <c r="M61" s="226"/>
    </row>
    <row r="62" spans="1:13" ht="52.5" customHeight="1" x14ac:dyDescent="0.2">
      <c r="A62" s="229" t="s">
        <v>47</v>
      </c>
      <c r="B62" s="230" t="s">
        <v>84</v>
      </c>
      <c r="C62" s="47" t="s">
        <v>85</v>
      </c>
      <c r="D62" s="73">
        <v>3</v>
      </c>
      <c r="E62" s="73">
        <v>9</v>
      </c>
      <c r="F62" s="73">
        <v>167</v>
      </c>
      <c r="G62" s="73">
        <v>101</v>
      </c>
      <c r="H62" s="73">
        <v>254</v>
      </c>
      <c r="I62" s="73">
        <v>160</v>
      </c>
      <c r="J62" s="73">
        <f>SUM(D62:I62)</f>
        <v>694</v>
      </c>
      <c r="K62" s="48" t="s">
        <v>86</v>
      </c>
      <c r="L62" s="231" t="s">
        <v>87</v>
      </c>
      <c r="M62" s="232" t="s">
        <v>48</v>
      </c>
    </row>
    <row r="63" spans="1:13" ht="52.5" customHeight="1" thickBot="1" x14ac:dyDescent="0.25">
      <c r="A63" s="220"/>
      <c r="B63" s="222"/>
      <c r="C63" s="191" t="s">
        <v>90</v>
      </c>
      <c r="D63" s="191">
        <f>SUM(D62)</f>
        <v>3</v>
      </c>
      <c r="E63" s="191">
        <f t="shared" ref="E63:J63" si="27">SUM(E62)</f>
        <v>9</v>
      </c>
      <c r="F63" s="191">
        <f t="shared" si="27"/>
        <v>167</v>
      </c>
      <c r="G63" s="191">
        <f t="shared" si="27"/>
        <v>101</v>
      </c>
      <c r="H63" s="191">
        <f t="shared" si="27"/>
        <v>254</v>
      </c>
      <c r="I63" s="191">
        <f t="shared" si="27"/>
        <v>160</v>
      </c>
      <c r="J63" s="191">
        <f t="shared" si="27"/>
        <v>694</v>
      </c>
      <c r="K63" s="192" t="s">
        <v>66</v>
      </c>
      <c r="L63" s="224"/>
      <c r="M63" s="226"/>
    </row>
    <row r="64" spans="1:13" ht="45" customHeight="1" x14ac:dyDescent="0.2">
      <c r="A64" s="229" t="s">
        <v>49</v>
      </c>
      <c r="B64" s="230" t="s">
        <v>84</v>
      </c>
      <c r="C64" s="47" t="s">
        <v>85</v>
      </c>
      <c r="D64" s="73">
        <v>0</v>
      </c>
      <c r="E64" s="73">
        <v>0</v>
      </c>
      <c r="F64" s="73">
        <v>0</v>
      </c>
      <c r="G64" s="73">
        <v>1</v>
      </c>
      <c r="H64" s="73">
        <v>1</v>
      </c>
      <c r="I64" s="73">
        <v>11</v>
      </c>
      <c r="J64" s="73">
        <f>SUM(D64:I64)</f>
        <v>13</v>
      </c>
      <c r="K64" s="48" t="s">
        <v>86</v>
      </c>
      <c r="L64" s="231" t="s">
        <v>87</v>
      </c>
      <c r="M64" s="232" t="s">
        <v>50</v>
      </c>
    </row>
    <row r="65" spans="1:13" ht="45" customHeight="1" thickBot="1" x14ac:dyDescent="0.25">
      <c r="A65" s="220"/>
      <c r="B65" s="222"/>
      <c r="C65" s="199" t="s">
        <v>90</v>
      </c>
      <c r="D65" s="199">
        <f>SUM(D64)</f>
        <v>0</v>
      </c>
      <c r="E65" s="199">
        <f t="shared" ref="E65:J65" si="28">SUM(E64)</f>
        <v>0</v>
      </c>
      <c r="F65" s="199">
        <f t="shared" si="28"/>
        <v>0</v>
      </c>
      <c r="G65" s="199">
        <f t="shared" si="28"/>
        <v>1</v>
      </c>
      <c r="H65" s="199">
        <f t="shared" si="28"/>
        <v>1</v>
      </c>
      <c r="I65" s="199">
        <f t="shared" si="28"/>
        <v>11</v>
      </c>
      <c r="J65" s="199">
        <f t="shared" si="28"/>
        <v>13</v>
      </c>
      <c r="K65" s="200" t="s">
        <v>66</v>
      </c>
      <c r="L65" s="224"/>
      <c r="M65" s="226"/>
    </row>
    <row r="66" spans="1:13" s="16" customFormat="1" ht="31.5" customHeight="1" x14ac:dyDescent="0.2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8"/>
      <c r="L66" s="78"/>
      <c r="M66" s="75"/>
    </row>
    <row r="67" spans="1:13" s="16" customFormat="1" ht="37.5" customHeight="1" x14ac:dyDescent="0.2">
      <c r="A67" s="227" t="s">
        <v>168</v>
      </c>
      <c r="B67" s="227"/>
      <c r="C67" s="227"/>
      <c r="D67" s="227"/>
      <c r="E67" s="227"/>
      <c r="F67" s="227"/>
      <c r="G67" s="227"/>
      <c r="H67" s="227"/>
      <c r="I67" s="227"/>
      <c r="J67" s="227"/>
      <c r="K67" s="227"/>
      <c r="L67" s="227"/>
      <c r="M67" s="227"/>
    </row>
    <row r="68" spans="1:13" s="16" customFormat="1" ht="33" customHeight="1" x14ac:dyDescent="0.2">
      <c r="A68" s="233" t="s">
        <v>169</v>
      </c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</row>
    <row r="69" spans="1:13" s="16" customFormat="1" ht="21.75" customHeight="1" thickBot="1" x14ac:dyDescent="0.25">
      <c r="A69" s="57"/>
      <c r="B69" s="57"/>
      <c r="C69" s="57"/>
      <c r="D69" s="57"/>
      <c r="E69" s="71"/>
      <c r="F69" s="71"/>
      <c r="G69" s="71"/>
      <c r="H69" s="60"/>
      <c r="I69" s="60"/>
      <c r="J69" s="60"/>
      <c r="K69" s="77"/>
      <c r="L69" s="77"/>
      <c r="M69" s="58"/>
    </row>
    <row r="70" spans="1:13" s="16" customFormat="1" ht="44.65" customHeight="1" x14ac:dyDescent="0.2">
      <c r="A70" s="235" t="s">
        <v>67</v>
      </c>
      <c r="B70" s="237" t="s">
        <v>68</v>
      </c>
      <c r="C70" s="239" t="s">
        <v>69</v>
      </c>
      <c r="D70" s="72" t="s">
        <v>70</v>
      </c>
      <c r="E70" s="72" t="s">
        <v>71</v>
      </c>
      <c r="F70" s="72" t="s">
        <v>72</v>
      </c>
      <c r="G70" s="72" t="s">
        <v>73</v>
      </c>
      <c r="H70" s="72" t="s">
        <v>74</v>
      </c>
      <c r="I70" s="72" t="s">
        <v>75</v>
      </c>
      <c r="J70" s="72" t="s">
        <v>65</v>
      </c>
      <c r="K70" s="241" t="s">
        <v>76</v>
      </c>
      <c r="L70" s="243" t="s">
        <v>77</v>
      </c>
      <c r="M70" s="245" t="s">
        <v>26</v>
      </c>
    </row>
    <row r="71" spans="1:13" s="79" customFormat="1" ht="45" customHeight="1" thickBot="1" x14ac:dyDescent="0.25">
      <c r="A71" s="236"/>
      <c r="B71" s="238"/>
      <c r="C71" s="240"/>
      <c r="D71" s="46" t="s">
        <v>78</v>
      </c>
      <c r="E71" s="46" t="s">
        <v>79</v>
      </c>
      <c r="F71" s="46" t="s">
        <v>80</v>
      </c>
      <c r="G71" s="46" t="s">
        <v>81</v>
      </c>
      <c r="H71" s="46" t="s">
        <v>82</v>
      </c>
      <c r="I71" s="46" t="s">
        <v>83</v>
      </c>
      <c r="J71" s="46" t="s">
        <v>66</v>
      </c>
      <c r="K71" s="242"/>
      <c r="L71" s="244"/>
      <c r="M71" s="246"/>
    </row>
    <row r="72" spans="1:13" ht="45" customHeight="1" x14ac:dyDescent="0.2">
      <c r="A72" s="229" t="s">
        <v>51</v>
      </c>
      <c r="B72" s="230" t="s">
        <v>84</v>
      </c>
      <c r="C72" s="47" t="s">
        <v>85</v>
      </c>
      <c r="D72" s="73">
        <v>0</v>
      </c>
      <c r="E72" s="73">
        <v>1</v>
      </c>
      <c r="F72" s="73">
        <v>1</v>
      </c>
      <c r="G72" s="73">
        <v>1</v>
      </c>
      <c r="H72" s="73">
        <v>0</v>
      </c>
      <c r="I72" s="73">
        <v>7</v>
      </c>
      <c r="J72" s="73">
        <f>SUM(D72:I72)</f>
        <v>10</v>
      </c>
      <c r="K72" s="48" t="s">
        <v>86</v>
      </c>
      <c r="L72" s="252" t="s">
        <v>96</v>
      </c>
      <c r="M72" s="254" t="s">
        <v>52</v>
      </c>
    </row>
    <row r="73" spans="1:13" ht="45" customHeight="1" thickBot="1" x14ac:dyDescent="0.25">
      <c r="A73" s="220"/>
      <c r="B73" s="222"/>
      <c r="C73" s="53" t="s">
        <v>90</v>
      </c>
      <c r="D73" s="53">
        <f>SUM(D72)</f>
        <v>0</v>
      </c>
      <c r="E73" s="176">
        <f t="shared" ref="E73:J73" si="29">SUM(E72)</f>
        <v>1</v>
      </c>
      <c r="F73" s="176">
        <f t="shared" si="29"/>
        <v>1</v>
      </c>
      <c r="G73" s="176">
        <f t="shared" si="29"/>
        <v>1</v>
      </c>
      <c r="H73" s="176">
        <f t="shared" si="29"/>
        <v>0</v>
      </c>
      <c r="I73" s="176">
        <f t="shared" si="29"/>
        <v>7</v>
      </c>
      <c r="J73" s="176">
        <f t="shared" si="29"/>
        <v>10</v>
      </c>
      <c r="K73" s="54" t="s">
        <v>66</v>
      </c>
      <c r="L73" s="253"/>
      <c r="M73" s="255"/>
    </row>
    <row r="74" spans="1:13" ht="52.5" customHeight="1" x14ac:dyDescent="0.2">
      <c r="A74" s="229" t="s">
        <v>53</v>
      </c>
      <c r="B74" s="230" t="s">
        <v>84</v>
      </c>
      <c r="C74" s="47" t="s">
        <v>85</v>
      </c>
      <c r="D74" s="73">
        <v>0</v>
      </c>
      <c r="E74" s="73">
        <v>17</v>
      </c>
      <c r="F74" s="73">
        <v>54</v>
      </c>
      <c r="G74" s="73">
        <v>116</v>
      </c>
      <c r="H74" s="73">
        <v>52</v>
      </c>
      <c r="I74" s="73">
        <v>49</v>
      </c>
      <c r="J74" s="73">
        <f>SUM(D74:I74)</f>
        <v>288</v>
      </c>
      <c r="K74" s="48" t="s">
        <v>86</v>
      </c>
      <c r="L74" s="231" t="s">
        <v>87</v>
      </c>
      <c r="M74" s="232" t="s">
        <v>54</v>
      </c>
    </row>
    <row r="75" spans="1:13" ht="52.5" customHeight="1" thickBot="1" x14ac:dyDescent="0.25">
      <c r="A75" s="220"/>
      <c r="B75" s="222"/>
      <c r="C75" s="53" t="s">
        <v>90</v>
      </c>
      <c r="D75" s="53">
        <f>SUM(D74)</f>
        <v>0</v>
      </c>
      <c r="E75" s="176">
        <f t="shared" ref="E75:J75" si="30">SUM(E74)</f>
        <v>17</v>
      </c>
      <c r="F75" s="176">
        <f t="shared" si="30"/>
        <v>54</v>
      </c>
      <c r="G75" s="176">
        <f t="shared" si="30"/>
        <v>116</v>
      </c>
      <c r="H75" s="176">
        <f t="shared" si="30"/>
        <v>52</v>
      </c>
      <c r="I75" s="176">
        <f t="shared" si="30"/>
        <v>49</v>
      </c>
      <c r="J75" s="176">
        <f t="shared" si="30"/>
        <v>288</v>
      </c>
      <c r="K75" s="54" t="s">
        <v>66</v>
      </c>
      <c r="L75" s="224"/>
      <c r="M75" s="226"/>
    </row>
    <row r="76" spans="1:13" s="16" customFormat="1" ht="52.5" customHeight="1" x14ac:dyDescent="0.2">
      <c r="A76" s="229" t="s">
        <v>55</v>
      </c>
      <c r="B76" s="230" t="s">
        <v>84</v>
      </c>
      <c r="C76" s="47" t="s">
        <v>85</v>
      </c>
      <c r="D76" s="73">
        <v>0</v>
      </c>
      <c r="E76" s="73">
        <v>0</v>
      </c>
      <c r="F76" s="73">
        <v>1</v>
      </c>
      <c r="G76" s="73">
        <v>1</v>
      </c>
      <c r="H76" s="73">
        <v>0</v>
      </c>
      <c r="I76" s="73">
        <v>4</v>
      </c>
      <c r="J76" s="73">
        <f>SUM(D76:I76)</f>
        <v>6</v>
      </c>
      <c r="K76" s="48" t="s">
        <v>86</v>
      </c>
      <c r="L76" s="231" t="s">
        <v>87</v>
      </c>
      <c r="M76" s="232" t="s">
        <v>56</v>
      </c>
    </row>
    <row r="77" spans="1:13" s="16" customFormat="1" ht="52.5" customHeight="1" thickBot="1" x14ac:dyDescent="0.25">
      <c r="A77" s="220"/>
      <c r="B77" s="222"/>
      <c r="C77" s="53" t="s">
        <v>90</v>
      </c>
      <c r="D77" s="53">
        <f>SUM(D76)</f>
        <v>0</v>
      </c>
      <c r="E77" s="176">
        <f t="shared" ref="E77:J77" si="31">SUM(E76)</f>
        <v>0</v>
      </c>
      <c r="F77" s="176">
        <f t="shared" si="31"/>
        <v>1</v>
      </c>
      <c r="G77" s="176">
        <f t="shared" si="31"/>
        <v>1</v>
      </c>
      <c r="H77" s="176">
        <f t="shared" si="31"/>
        <v>0</v>
      </c>
      <c r="I77" s="176">
        <f t="shared" si="31"/>
        <v>4</v>
      </c>
      <c r="J77" s="176">
        <f t="shared" si="31"/>
        <v>6</v>
      </c>
      <c r="K77" s="54" t="s">
        <v>66</v>
      </c>
      <c r="L77" s="224"/>
      <c r="M77" s="226"/>
    </row>
    <row r="78" spans="1:13" s="16" customFormat="1" ht="52.5" customHeight="1" x14ac:dyDescent="0.2">
      <c r="A78" s="219" t="s">
        <v>57</v>
      </c>
      <c r="B78" s="221" t="s">
        <v>84</v>
      </c>
      <c r="C78" s="55" t="s">
        <v>85</v>
      </c>
      <c r="D78" s="74">
        <v>0</v>
      </c>
      <c r="E78" s="74">
        <v>1</v>
      </c>
      <c r="F78" s="74">
        <v>0</v>
      </c>
      <c r="G78" s="74">
        <v>0</v>
      </c>
      <c r="H78" s="74">
        <v>1</v>
      </c>
      <c r="I78" s="74">
        <v>0</v>
      </c>
      <c r="J78" s="74">
        <f>SUM(D78:I78)</f>
        <v>2</v>
      </c>
      <c r="K78" s="56" t="s">
        <v>86</v>
      </c>
      <c r="L78" s="223" t="s">
        <v>87</v>
      </c>
      <c r="M78" s="225" t="s">
        <v>58</v>
      </c>
    </row>
    <row r="79" spans="1:13" s="16" customFormat="1" ht="52.5" customHeight="1" thickBot="1" x14ac:dyDescent="0.25">
      <c r="A79" s="220"/>
      <c r="B79" s="222"/>
      <c r="C79" s="53" t="s">
        <v>90</v>
      </c>
      <c r="D79" s="53">
        <f>SUM(D78)</f>
        <v>0</v>
      </c>
      <c r="E79" s="176">
        <f t="shared" ref="E79:J79" si="32">SUM(E78)</f>
        <v>1</v>
      </c>
      <c r="F79" s="176">
        <f t="shared" si="32"/>
        <v>0</v>
      </c>
      <c r="G79" s="176">
        <f t="shared" si="32"/>
        <v>0</v>
      </c>
      <c r="H79" s="176">
        <f t="shared" si="32"/>
        <v>1</v>
      </c>
      <c r="I79" s="176">
        <f t="shared" si="32"/>
        <v>0</v>
      </c>
      <c r="J79" s="176">
        <f t="shared" si="32"/>
        <v>2</v>
      </c>
      <c r="K79" s="54" t="s">
        <v>66</v>
      </c>
      <c r="L79" s="224"/>
      <c r="M79" s="226"/>
    </row>
    <row r="80" spans="1:13" ht="43.5" customHeight="1" x14ac:dyDescent="0.2">
      <c r="A80" s="229" t="s">
        <v>59</v>
      </c>
      <c r="B80" s="230" t="s">
        <v>84</v>
      </c>
      <c r="C80" s="47" t="s">
        <v>85</v>
      </c>
      <c r="D80" s="73">
        <v>0</v>
      </c>
      <c r="E80" s="73">
        <v>2</v>
      </c>
      <c r="F80" s="73">
        <v>1</v>
      </c>
      <c r="G80" s="73">
        <v>2</v>
      </c>
      <c r="H80" s="73">
        <v>0</v>
      </c>
      <c r="I80" s="73">
        <v>6</v>
      </c>
      <c r="J80" s="73">
        <f>SUM(D80:I80)</f>
        <v>11</v>
      </c>
      <c r="K80" s="48" t="s">
        <v>86</v>
      </c>
      <c r="L80" s="231" t="s">
        <v>87</v>
      </c>
      <c r="M80" s="232" t="s">
        <v>60</v>
      </c>
    </row>
    <row r="81" spans="1:13" ht="43.5" customHeight="1" thickBot="1" x14ac:dyDescent="0.25">
      <c r="A81" s="220"/>
      <c r="B81" s="222"/>
      <c r="C81" s="199" t="s">
        <v>90</v>
      </c>
      <c r="D81" s="199">
        <f>SUM(D80)</f>
        <v>0</v>
      </c>
      <c r="E81" s="199">
        <f t="shared" ref="E81:J81" si="33">SUM(E80)</f>
        <v>2</v>
      </c>
      <c r="F81" s="199">
        <f t="shared" si="33"/>
        <v>1</v>
      </c>
      <c r="G81" s="199">
        <f t="shared" si="33"/>
        <v>2</v>
      </c>
      <c r="H81" s="199">
        <f t="shared" si="33"/>
        <v>0</v>
      </c>
      <c r="I81" s="199">
        <f t="shared" si="33"/>
        <v>6</v>
      </c>
      <c r="J81" s="199">
        <f t="shared" si="33"/>
        <v>11</v>
      </c>
      <c r="K81" s="200" t="s">
        <v>66</v>
      </c>
      <c r="L81" s="224"/>
      <c r="M81" s="226"/>
    </row>
    <row r="82" spans="1:13" ht="46.5" customHeight="1" x14ac:dyDescent="0.2">
      <c r="A82" s="63"/>
      <c r="B82" s="63"/>
      <c r="C82" s="197"/>
      <c r="D82" s="198"/>
      <c r="E82" s="198"/>
      <c r="F82" s="198"/>
      <c r="G82" s="198"/>
      <c r="H82" s="198"/>
      <c r="I82" s="198"/>
      <c r="J82" s="198"/>
      <c r="K82" s="64"/>
      <c r="L82" s="65"/>
      <c r="M82" s="63"/>
    </row>
    <row r="83" spans="1:13" ht="35.25" customHeight="1" x14ac:dyDescent="0.2">
      <c r="A83" s="227" t="s">
        <v>168</v>
      </c>
      <c r="B83" s="227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71"/>
    </row>
    <row r="84" spans="1:13" ht="36.75" customHeight="1" x14ac:dyDescent="0.2">
      <c r="A84" s="233" t="s">
        <v>169</v>
      </c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</row>
    <row r="85" spans="1:13" ht="24.75" customHeight="1" thickBot="1" x14ac:dyDescent="0.25">
      <c r="A85" s="228"/>
      <c r="B85" s="228"/>
      <c r="C85" s="228"/>
      <c r="D85" s="57"/>
      <c r="E85" s="71"/>
      <c r="F85" s="71"/>
      <c r="G85" s="71"/>
      <c r="H85" s="71"/>
      <c r="I85" s="71"/>
      <c r="K85" s="234"/>
      <c r="L85" s="234"/>
      <c r="M85" s="234"/>
    </row>
    <row r="86" spans="1:13" s="16" customFormat="1" ht="33.950000000000003" customHeight="1" x14ac:dyDescent="0.2">
      <c r="A86" s="235" t="s">
        <v>67</v>
      </c>
      <c r="B86" s="237" t="s">
        <v>68</v>
      </c>
      <c r="C86" s="239" t="s">
        <v>69</v>
      </c>
      <c r="D86" s="72" t="s">
        <v>70</v>
      </c>
      <c r="E86" s="72" t="s">
        <v>71</v>
      </c>
      <c r="F86" s="72" t="s">
        <v>72</v>
      </c>
      <c r="G86" s="72" t="s">
        <v>73</v>
      </c>
      <c r="H86" s="72" t="s">
        <v>74</v>
      </c>
      <c r="I86" s="72" t="s">
        <v>75</v>
      </c>
      <c r="J86" s="72" t="s">
        <v>65</v>
      </c>
      <c r="K86" s="241" t="s">
        <v>76</v>
      </c>
      <c r="L86" s="243" t="s">
        <v>77</v>
      </c>
      <c r="M86" s="245" t="s">
        <v>26</v>
      </c>
    </row>
    <row r="87" spans="1:13" s="16" customFormat="1" ht="42.4" customHeight="1" thickBot="1" x14ac:dyDescent="0.25">
      <c r="A87" s="236"/>
      <c r="B87" s="238"/>
      <c r="C87" s="240"/>
      <c r="D87" s="46" t="s">
        <v>78</v>
      </c>
      <c r="E87" s="46" t="s">
        <v>79</v>
      </c>
      <c r="F87" s="46" t="s">
        <v>80</v>
      </c>
      <c r="G87" s="46" t="s">
        <v>81</v>
      </c>
      <c r="H87" s="46" t="s">
        <v>82</v>
      </c>
      <c r="I87" s="46" t="s">
        <v>83</v>
      </c>
      <c r="J87" s="46" t="s">
        <v>66</v>
      </c>
      <c r="K87" s="242"/>
      <c r="L87" s="244"/>
      <c r="M87" s="246"/>
    </row>
    <row r="88" spans="1:13" ht="29.65" customHeight="1" x14ac:dyDescent="0.2">
      <c r="A88" s="229" t="s">
        <v>61</v>
      </c>
      <c r="B88" s="230" t="s">
        <v>84</v>
      </c>
      <c r="C88" s="47" t="s">
        <v>85</v>
      </c>
      <c r="D88" s="73">
        <v>0</v>
      </c>
      <c r="E88" s="73">
        <v>1</v>
      </c>
      <c r="F88" s="73">
        <v>2</v>
      </c>
      <c r="G88" s="73">
        <v>0</v>
      </c>
      <c r="H88" s="73">
        <v>0</v>
      </c>
      <c r="I88" s="73">
        <v>6</v>
      </c>
      <c r="J88" s="73">
        <f>SUM(D88:I88)</f>
        <v>9</v>
      </c>
      <c r="K88" s="48" t="s">
        <v>86</v>
      </c>
      <c r="L88" s="231" t="s">
        <v>87</v>
      </c>
      <c r="M88" s="232" t="s">
        <v>99</v>
      </c>
    </row>
    <row r="89" spans="1:13" ht="29.65" customHeight="1" thickBot="1" x14ac:dyDescent="0.25">
      <c r="A89" s="220"/>
      <c r="B89" s="222"/>
      <c r="C89" s="53" t="s">
        <v>90</v>
      </c>
      <c r="D89" s="53">
        <f>SUM(D88)</f>
        <v>0</v>
      </c>
      <c r="E89" s="53">
        <f t="shared" ref="E89:J89" si="34">SUM(E88)</f>
        <v>1</v>
      </c>
      <c r="F89" s="53">
        <f t="shared" si="34"/>
        <v>2</v>
      </c>
      <c r="G89" s="53">
        <f t="shared" si="34"/>
        <v>0</v>
      </c>
      <c r="H89" s="53">
        <f t="shared" si="34"/>
        <v>0</v>
      </c>
      <c r="I89" s="53">
        <f t="shared" si="34"/>
        <v>6</v>
      </c>
      <c r="J89" s="53">
        <f t="shared" si="34"/>
        <v>9</v>
      </c>
      <c r="K89" s="54" t="s">
        <v>66</v>
      </c>
      <c r="L89" s="224"/>
      <c r="M89" s="226"/>
    </row>
    <row r="90" spans="1:13" ht="29.65" customHeight="1" x14ac:dyDescent="0.2">
      <c r="A90" s="229" t="s">
        <v>63</v>
      </c>
      <c r="B90" s="230" t="s">
        <v>84</v>
      </c>
      <c r="C90" s="47" t="s">
        <v>85</v>
      </c>
      <c r="D90" s="73">
        <v>4</v>
      </c>
      <c r="E90" s="73">
        <v>5</v>
      </c>
      <c r="F90" s="73">
        <v>7</v>
      </c>
      <c r="G90" s="73">
        <v>12</v>
      </c>
      <c r="H90" s="73">
        <v>6</v>
      </c>
      <c r="I90" s="73">
        <v>11</v>
      </c>
      <c r="J90" s="73">
        <f>SUM(D90:I90)</f>
        <v>45</v>
      </c>
      <c r="K90" s="48" t="s">
        <v>86</v>
      </c>
      <c r="L90" s="231" t="s">
        <v>87</v>
      </c>
      <c r="M90" s="232" t="s">
        <v>64</v>
      </c>
    </row>
    <row r="91" spans="1:13" ht="29.65" customHeight="1" thickBot="1" x14ac:dyDescent="0.25">
      <c r="A91" s="220"/>
      <c r="B91" s="222"/>
      <c r="C91" s="53" t="s">
        <v>90</v>
      </c>
      <c r="D91" s="53">
        <f>SUM(D90)</f>
        <v>4</v>
      </c>
      <c r="E91" s="53">
        <f t="shared" ref="E91:J91" si="35">SUM(E90)</f>
        <v>5</v>
      </c>
      <c r="F91" s="53">
        <f t="shared" si="35"/>
        <v>7</v>
      </c>
      <c r="G91" s="53">
        <f t="shared" si="35"/>
        <v>12</v>
      </c>
      <c r="H91" s="53">
        <f t="shared" si="35"/>
        <v>6</v>
      </c>
      <c r="I91" s="53">
        <f t="shared" si="35"/>
        <v>11</v>
      </c>
      <c r="J91" s="53">
        <f t="shared" si="35"/>
        <v>45</v>
      </c>
      <c r="K91" s="54" t="s">
        <v>66</v>
      </c>
      <c r="L91" s="224"/>
      <c r="M91" s="226"/>
    </row>
    <row r="92" spans="1:13" ht="26.1" customHeight="1" x14ac:dyDescent="0.2">
      <c r="A92" s="219" t="s">
        <v>100</v>
      </c>
      <c r="B92" s="221" t="s">
        <v>84</v>
      </c>
      <c r="C92" s="55" t="s">
        <v>85</v>
      </c>
      <c r="D92" s="49">
        <f t="shared" ref="D92:J92" si="36">D6+D16+D30+D36+D52+D60+D62+D64+D72+D74+D76+D78+D80+D88+D90</f>
        <v>12</v>
      </c>
      <c r="E92" s="49">
        <f t="shared" si="36"/>
        <v>55</v>
      </c>
      <c r="F92" s="49">
        <f t="shared" si="36"/>
        <v>284</v>
      </c>
      <c r="G92" s="49">
        <f t="shared" si="36"/>
        <v>304</v>
      </c>
      <c r="H92" s="49">
        <f t="shared" si="36"/>
        <v>360</v>
      </c>
      <c r="I92" s="49">
        <f t="shared" si="36"/>
        <v>489</v>
      </c>
      <c r="J92" s="49">
        <f t="shared" si="36"/>
        <v>1504</v>
      </c>
      <c r="K92" s="56" t="s">
        <v>86</v>
      </c>
      <c r="L92" s="223" t="s">
        <v>87</v>
      </c>
      <c r="M92" s="225" t="s">
        <v>101</v>
      </c>
    </row>
    <row r="93" spans="1:13" ht="26.1" customHeight="1" x14ac:dyDescent="0.2">
      <c r="A93" s="249"/>
      <c r="B93" s="247"/>
      <c r="C93" s="49" t="s">
        <v>88</v>
      </c>
      <c r="D93" s="49">
        <f t="shared" ref="D93:J93" si="37">D53</f>
        <v>2</v>
      </c>
      <c r="E93" s="49">
        <f t="shared" si="37"/>
        <v>0</v>
      </c>
      <c r="F93" s="49">
        <f t="shared" si="37"/>
        <v>0</v>
      </c>
      <c r="G93" s="49">
        <f t="shared" si="37"/>
        <v>0</v>
      </c>
      <c r="H93" s="49">
        <f t="shared" si="37"/>
        <v>0</v>
      </c>
      <c r="I93" s="49">
        <f t="shared" si="37"/>
        <v>0</v>
      </c>
      <c r="J93" s="49">
        <f t="shared" si="37"/>
        <v>2</v>
      </c>
      <c r="K93" s="50" t="s">
        <v>89</v>
      </c>
      <c r="L93" s="248"/>
      <c r="M93" s="250"/>
    </row>
    <row r="94" spans="1:13" ht="26.1" customHeight="1" x14ac:dyDescent="0.2">
      <c r="A94" s="249"/>
      <c r="B94" s="247"/>
      <c r="C94" s="51" t="s">
        <v>90</v>
      </c>
      <c r="D94" s="51">
        <f>SUM(D92:D93)</f>
        <v>14</v>
      </c>
      <c r="E94" s="51">
        <f t="shared" ref="E94:J94" si="38">SUM(E92:E93)</f>
        <v>55</v>
      </c>
      <c r="F94" s="51">
        <f t="shared" si="38"/>
        <v>284</v>
      </c>
      <c r="G94" s="51">
        <f t="shared" si="38"/>
        <v>304</v>
      </c>
      <c r="H94" s="51">
        <f t="shared" si="38"/>
        <v>360</v>
      </c>
      <c r="I94" s="51">
        <f t="shared" si="38"/>
        <v>489</v>
      </c>
      <c r="J94" s="51">
        <f t="shared" si="38"/>
        <v>1506</v>
      </c>
      <c r="K94" s="52" t="s">
        <v>66</v>
      </c>
      <c r="L94" s="248"/>
      <c r="M94" s="250"/>
    </row>
    <row r="95" spans="1:13" ht="30" customHeight="1" x14ac:dyDescent="0.2">
      <c r="A95" s="249"/>
      <c r="B95" s="247" t="s">
        <v>95</v>
      </c>
      <c r="C95" s="49" t="s">
        <v>85</v>
      </c>
      <c r="D95" s="49">
        <f t="shared" ref="D95:J95" si="39">D8+D55</f>
        <v>0</v>
      </c>
      <c r="E95" s="49">
        <f t="shared" si="39"/>
        <v>3</v>
      </c>
      <c r="F95" s="49">
        <f t="shared" si="39"/>
        <v>6</v>
      </c>
      <c r="G95" s="49">
        <f t="shared" si="39"/>
        <v>0</v>
      </c>
      <c r="H95" s="49">
        <f t="shared" si="39"/>
        <v>0</v>
      </c>
      <c r="I95" s="49">
        <f t="shared" si="39"/>
        <v>7</v>
      </c>
      <c r="J95" s="49">
        <f t="shared" si="39"/>
        <v>16</v>
      </c>
      <c r="K95" s="50" t="s">
        <v>86</v>
      </c>
      <c r="L95" s="251" t="s">
        <v>96</v>
      </c>
      <c r="M95" s="250"/>
    </row>
    <row r="96" spans="1:13" ht="30" customHeight="1" x14ac:dyDescent="0.2">
      <c r="A96" s="249"/>
      <c r="B96" s="247"/>
      <c r="C96" s="51" t="s">
        <v>90</v>
      </c>
      <c r="D96" s="51">
        <f>SUM(D95)</f>
        <v>0</v>
      </c>
      <c r="E96" s="175">
        <f t="shared" ref="E96:J96" si="40">SUM(E95)</f>
        <v>3</v>
      </c>
      <c r="F96" s="175">
        <f t="shared" si="40"/>
        <v>6</v>
      </c>
      <c r="G96" s="175">
        <f t="shared" si="40"/>
        <v>0</v>
      </c>
      <c r="H96" s="175">
        <f t="shared" si="40"/>
        <v>0</v>
      </c>
      <c r="I96" s="175">
        <f t="shared" si="40"/>
        <v>7</v>
      </c>
      <c r="J96" s="175">
        <f t="shared" si="40"/>
        <v>16</v>
      </c>
      <c r="K96" s="52" t="s">
        <v>66</v>
      </c>
      <c r="L96" s="251"/>
      <c r="M96" s="250"/>
    </row>
    <row r="97" spans="1:13" ht="26.1" customHeight="1" x14ac:dyDescent="0.2">
      <c r="A97" s="249"/>
      <c r="B97" s="247" t="s">
        <v>153</v>
      </c>
      <c r="C97" s="49" t="s">
        <v>85</v>
      </c>
      <c r="D97" s="49">
        <f>D32+D38+D18</f>
        <v>0</v>
      </c>
      <c r="E97" s="49">
        <f t="shared" ref="E97:J97" si="41">E18+E32+E38</f>
        <v>1</v>
      </c>
      <c r="F97" s="49">
        <f t="shared" si="41"/>
        <v>2</v>
      </c>
      <c r="G97" s="49">
        <f t="shared" si="41"/>
        <v>0</v>
      </c>
      <c r="H97" s="49">
        <f t="shared" si="41"/>
        <v>1</v>
      </c>
      <c r="I97" s="49">
        <f t="shared" si="41"/>
        <v>1</v>
      </c>
      <c r="J97" s="49">
        <f t="shared" si="41"/>
        <v>5</v>
      </c>
      <c r="K97" s="50" t="s">
        <v>86</v>
      </c>
      <c r="L97" s="248" t="s">
        <v>91</v>
      </c>
      <c r="M97" s="250"/>
    </row>
    <row r="98" spans="1:13" ht="26.1" customHeight="1" x14ac:dyDescent="0.2">
      <c r="A98" s="249"/>
      <c r="B98" s="247"/>
      <c r="C98" s="51" t="s">
        <v>90</v>
      </c>
      <c r="D98" s="51">
        <f>SUM(D97)</f>
        <v>0</v>
      </c>
      <c r="E98" s="51">
        <f t="shared" ref="E98:J98" si="42">SUM(E97)</f>
        <v>1</v>
      </c>
      <c r="F98" s="51">
        <f t="shared" si="42"/>
        <v>2</v>
      </c>
      <c r="G98" s="51">
        <f t="shared" si="42"/>
        <v>0</v>
      </c>
      <c r="H98" s="51">
        <f t="shared" si="42"/>
        <v>1</v>
      </c>
      <c r="I98" s="51">
        <f t="shared" si="42"/>
        <v>1</v>
      </c>
      <c r="J98" s="51">
        <f t="shared" si="42"/>
        <v>5</v>
      </c>
      <c r="K98" s="52" t="s">
        <v>66</v>
      </c>
      <c r="L98" s="248"/>
      <c r="M98" s="250"/>
    </row>
    <row r="99" spans="1:13" ht="26.1" customHeight="1" x14ac:dyDescent="0.2">
      <c r="A99" s="249"/>
      <c r="B99" s="247" t="s">
        <v>92</v>
      </c>
      <c r="C99" s="49" t="s">
        <v>85</v>
      </c>
      <c r="D99" s="49">
        <f t="shared" ref="D99:J99" si="43">D10</f>
        <v>0</v>
      </c>
      <c r="E99" s="49">
        <f t="shared" si="43"/>
        <v>0</v>
      </c>
      <c r="F99" s="49">
        <f t="shared" si="43"/>
        <v>1</v>
      </c>
      <c r="G99" s="49">
        <f t="shared" si="43"/>
        <v>0</v>
      </c>
      <c r="H99" s="49">
        <f t="shared" si="43"/>
        <v>0</v>
      </c>
      <c r="I99" s="49">
        <f t="shared" si="43"/>
        <v>0</v>
      </c>
      <c r="J99" s="49">
        <f t="shared" si="43"/>
        <v>1</v>
      </c>
      <c r="K99" s="50" t="s">
        <v>86</v>
      </c>
      <c r="L99" s="251" t="s">
        <v>93</v>
      </c>
      <c r="M99" s="250"/>
    </row>
    <row r="100" spans="1:13" ht="26.1" customHeight="1" x14ac:dyDescent="0.2">
      <c r="A100" s="249"/>
      <c r="B100" s="247"/>
      <c r="C100" s="49" t="s">
        <v>97</v>
      </c>
      <c r="D100" s="49">
        <f t="shared" ref="D100:J100" si="44">D40</f>
        <v>0</v>
      </c>
      <c r="E100" s="49">
        <f t="shared" si="44"/>
        <v>0</v>
      </c>
      <c r="F100" s="49">
        <f t="shared" si="44"/>
        <v>0</v>
      </c>
      <c r="G100" s="49">
        <f t="shared" si="44"/>
        <v>0</v>
      </c>
      <c r="H100" s="49">
        <f t="shared" si="44"/>
        <v>1</v>
      </c>
      <c r="I100" s="49">
        <f t="shared" si="44"/>
        <v>0</v>
      </c>
      <c r="J100" s="49">
        <f t="shared" si="44"/>
        <v>1</v>
      </c>
      <c r="K100" s="50" t="s">
        <v>98</v>
      </c>
      <c r="L100" s="251"/>
      <c r="M100" s="250"/>
    </row>
    <row r="101" spans="1:13" ht="26.1" customHeight="1" x14ac:dyDescent="0.2">
      <c r="A101" s="249"/>
      <c r="B101" s="247"/>
      <c r="C101" s="49" t="s">
        <v>88</v>
      </c>
      <c r="D101" s="49">
        <f t="shared" ref="D101:J101" si="45">D11</f>
        <v>0</v>
      </c>
      <c r="E101" s="49">
        <f t="shared" si="45"/>
        <v>2</v>
      </c>
      <c r="F101" s="49">
        <f t="shared" si="45"/>
        <v>0</v>
      </c>
      <c r="G101" s="49">
        <f t="shared" si="45"/>
        <v>0</v>
      </c>
      <c r="H101" s="49">
        <f t="shared" si="45"/>
        <v>0</v>
      </c>
      <c r="I101" s="49">
        <f t="shared" si="45"/>
        <v>0</v>
      </c>
      <c r="J101" s="49">
        <f t="shared" si="45"/>
        <v>2</v>
      </c>
      <c r="K101" s="66" t="s">
        <v>89</v>
      </c>
      <c r="L101" s="251"/>
      <c r="M101" s="250"/>
    </row>
    <row r="102" spans="1:13" ht="26.1" customHeight="1" x14ac:dyDescent="0.2">
      <c r="A102" s="249"/>
      <c r="B102" s="247"/>
      <c r="C102" s="51" t="s">
        <v>90</v>
      </c>
      <c r="D102" s="51">
        <f>SUM(D99:D101)</f>
        <v>0</v>
      </c>
      <c r="E102" s="175">
        <f t="shared" ref="E102:J102" si="46">SUM(E99:E101)</f>
        <v>2</v>
      </c>
      <c r="F102" s="175">
        <f t="shared" si="46"/>
        <v>1</v>
      </c>
      <c r="G102" s="175">
        <f t="shared" si="46"/>
        <v>0</v>
      </c>
      <c r="H102" s="175">
        <f t="shared" si="46"/>
        <v>1</v>
      </c>
      <c r="I102" s="175">
        <f t="shared" si="46"/>
        <v>0</v>
      </c>
      <c r="J102" s="175">
        <f t="shared" si="46"/>
        <v>4</v>
      </c>
      <c r="K102" s="67" t="s">
        <v>66</v>
      </c>
      <c r="L102" s="251"/>
      <c r="M102" s="250"/>
    </row>
    <row r="103" spans="1:13" ht="26.1" customHeight="1" x14ac:dyDescent="0.2">
      <c r="A103" s="249"/>
      <c r="B103" s="247" t="s">
        <v>65</v>
      </c>
      <c r="C103" s="49" t="s">
        <v>85</v>
      </c>
      <c r="D103" s="49">
        <f>D92+D95+D97+D99</f>
        <v>12</v>
      </c>
      <c r="E103" s="49">
        <f t="shared" ref="E103:J103" si="47">E92+E95+E97+E99</f>
        <v>59</v>
      </c>
      <c r="F103" s="49">
        <f t="shared" si="47"/>
        <v>293</v>
      </c>
      <c r="G103" s="49">
        <f t="shared" si="47"/>
        <v>304</v>
      </c>
      <c r="H103" s="49">
        <f t="shared" si="47"/>
        <v>361</v>
      </c>
      <c r="I103" s="49">
        <f t="shared" si="47"/>
        <v>497</v>
      </c>
      <c r="J103" s="49">
        <f t="shared" si="47"/>
        <v>1526</v>
      </c>
      <c r="K103" s="50" t="s">
        <v>86</v>
      </c>
      <c r="L103" s="248" t="s">
        <v>66</v>
      </c>
      <c r="M103" s="250"/>
    </row>
    <row r="104" spans="1:13" ht="26.1" customHeight="1" x14ac:dyDescent="0.2">
      <c r="A104" s="249"/>
      <c r="B104" s="247"/>
      <c r="C104" s="49" t="s">
        <v>97</v>
      </c>
      <c r="D104" s="49">
        <f>D100</f>
        <v>0</v>
      </c>
      <c r="E104" s="49">
        <f t="shared" ref="E104:I104" si="48">E100</f>
        <v>0</v>
      </c>
      <c r="F104" s="49">
        <f t="shared" si="48"/>
        <v>0</v>
      </c>
      <c r="G104" s="49">
        <f t="shared" si="48"/>
        <v>0</v>
      </c>
      <c r="H104" s="49">
        <f t="shared" si="48"/>
        <v>1</v>
      </c>
      <c r="I104" s="49">
        <f t="shared" si="48"/>
        <v>0</v>
      </c>
      <c r="J104" s="49">
        <f>SUM(D104:I104)</f>
        <v>1</v>
      </c>
      <c r="K104" s="66" t="s">
        <v>98</v>
      </c>
      <c r="L104" s="248"/>
      <c r="M104" s="250"/>
    </row>
    <row r="105" spans="1:13" ht="26.1" customHeight="1" x14ac:dyDescent="0.2">
      <c r="A105" s="249"/>
      <c r="B105" s="247"/>
      <c r="C105" s="49" t="s">
        <v>88</v>
      </c>
      <c r="D105" s="49">
        <f>D93+D101</f>
        <v>2</v>
      </c>
      <c r="E105" s="49">
        <f t="shared" ref="E105:J105" si="49">E93+E101</f>
        <v>2</v>
      </c>
      <c r="F105" s="49">
        <f t="shared" si="49"/>
        <v>0</v>
      </c>
      <c r="G105" s="49">
        <f t="shared" si="49"/>
        <v>0</v>
      </c>
      <c r="H105" s="49">
        <f t="shared" si="49"/>
        <v>0</v>
      </c>
      <c r="I105" s="49">
        <f t="shared" si="49"/>
        <v>0</v>
      </c>
      <c r="J105" s="49">
        <f t="shared" si="49"/>
        <v>4</v>
      </c>
      <c r="K105" s="50" t="s">
        <v>89</v>
      </c>
      <c r="L105" s="248"/>
      <c r="M105" s="250"/>
    </row>
    <row r="106" spans="1:13" ht="26.1" customHeight="1" thickBot="1" x14ac:dyDescent="0.25">
      <c r="A106" s="220"/>
      <c r="B106" s="222"/>
      <c r="C106" s="68" t="s">
        <v>90</v>
      </c>
      <c r="D106" s="76">
        <f>SUM(D103:D105)</f>
        <v>14</v>
      </c>
      <c r="E106" s="76">
        <f t="shared" ref="E106:J106" si="50">SUM(E103:E105)</f>
        <v>61</v>
      </c>
      <c r="F106" s="76">
        <f t="shared" si="50"/>
        <v>293</v>
      </c>
      <c r="G106" s="76">
        <f t="shared" si="50"/>
        <v>304</v>
      </c>
      <c r="H106" s="76">
        <f t="shared" si="50"/>
        <v>362</v>
      </c>
      <c r="I106" s="76">
        <f t="shared" si="50"/>
        <v>497</v>
      </c>
      <c r="J106" s="76">
        <f t="shared" si="50"/>
        <v>1531</v>
      </c>
      <c r="K106" s="69" t="s">
        <v>66</v>
      </c>
      <c r="L106" s="224"/>
      <c r="M106" s="226"/>
    </row>
    <row r="110" spans="1:13" ht="29.25" customHeight="1" x14ac:dyDescent="0.2">
      <c r="J110" s="184"/>
      <c r="K110" s="91">
        <f>D106/J106*100</f>
        <v>0.91443500979751791</v>
      </c>
    </row>
    <row r="111" spans="1:13" ht="29.25" customHeight="1" x14ac:dyDescent="0.2">
      <c r="J111" s="91"/>
      <c r="K111" s="185">
        <f>E106/J106*100</f>
        <v>3.9843239712606136</v>
      </c>
    </row>
    <row r="112" spans="1:13" ht="29.25" customHeight="1" x14ac:dyDescent="0.2">
      <c r="K112" s="185">
        <f>F106/J106*100</f>
        <v>19.137818419333769</v>
      </c>
    </row>
    <row r="113" spans="11:11" ht="29.25" customHeight="1" x14ac:dyDescent="0.2">
      <c r="K113" s="185">
        <f>G106/J106*100</f>
        <v>19.856303069888963</v>
      </c>
    </row>
    <row r="114" spans="11:11" ht="29.25" customHeight="1" x14ac:dyDescent="0.2">
      <c r="K114" s="185">
        <f>H106/J106*100</f>
        <v>23.644676681907249</v>
      </c>
    </row>
    <row r="115" spans="11:11" ht="29.25" customHeight="1" x14ac:dyDescent="0.2">
      <c r="K115" s="185">
        <f>I106/J106*100</f>
        <v>32.462442847811893</v>
      </c>
    </row>
    <row r="116" spans="11:11" ht="29.25" customHeight="1" x14ac:dyDescent="0.2"/>
    <row r="117" spans="11:11" ht="29.25" customHeight="1" x14ac:dyDescent="0.2"/>
    <row r="118" spans="11:11" ht="29.25" customHeight="1" x14ac:dyDescent="0.2"/>
    <row r="119" spans="11:11" ht="29.25" customHeight="1" x14ac:dyDescent="0.2"/>
    <row r="120" spans="11:11" ht="29.25" customHeight="1" x14ac:dyDescent="0.2"/>
    <row r="121" spans="11:11" ht="29.25" customHeight="1" x14ac:dyDescent="0.2"/>
    <row r="122" spans="11:11" ht="29.25" customHeight="1" x14ac:dyDescent="0.2"/>
    <row r="123" spans="11:11" ht="29.25" customHeight="1" x14ac:dyDescent="0.2"/>
    <row r="124" spans="11:11" ht="29.25" customHeight="1" x14ac:dyDescent="0.2"/>
    <row r="125" spans="11:11" ht="29.25" customHeight="1" x14ac:dyDescent="0.2"/>
  </sheetData>
  <mergeCells count="140">
    <mergeCell ref="A1:M1"/>
    <mergeCell ref="A2:M2"/>
    <mergeCell ref="A3:C3"/>
    <mergeCell ref="K3:M3"/>
    <mergeCell ref="A4:A5"/>
    <mergeCell ref="B4:B5"/>
    <mergeCell ref="C4:C5"/>
    <mergeCell ref="K4:K5"/>
    <mergeCell ref="L4:L5"/>
    <mergeCell ref="M4:M5"/>
    <mergeCell ref="A6:A15"/>
    <mergeCell ref="B6:B7"/>
    <mergeCell ref="L6:L7"/>
    <mergeCell ref="M6:M15"/>
    <mergeCell ref="B8:B9"/>
    <mergeCell ref="L8:L9"/>
    <mergeCell ref="B10:B12"/>
    <mergeCell ref="L10:L12"/>
    <mergeCell ref="B13:B15"/>
    <mergeCell ref="L13:L15"/>
    <mergeCell ref="A16:A21"/>
    <mergeCell ref="B16:B17"/>
    <mergeCell ref="L16:L17"/>
    <mergeCell ref="M16:M21"/>
    <mergeCell ref="B18:B19"/>
    <mergeCell ref="L18:L19"/>
    <mergeCell ref="B20:B21"/>
    <mergeCell ref="L20:L21"/>
    <mergeCell ref="A25:M25"/>
    <mergeCell ref="A26:M26"/>
    <mergeCell ref="A28:A29"/>
    <mergeCell ref="B28:B29"/>
    <mergeCell ref="C28:C29"/>
    <mergeCell ref="K28:K29"/>
    <mergeCell ref="L28:L29"/>
    <mergeCell ref="M28:M29"/>
    <mergeCell ref="A47:M47"/>
    <mergeCell ref="A48:M48"/>
    <mergeCell ref="B36:B37"/>
    <mergeCell ref="L36:L37"/>
    <mergeCell ref="A36:A44"/>
    <mergeCell ref="M36:M44"/>
    <mergeCell ref="A30:A35"/>
    <mergeCell ref="B30:B31"/>
    <mergeCell ref="L30:L31"/>
    <mergeCell ref="M30:M35"/>
    <mergeCell ref="B32:B33"/>
    <mergeCell ref="L32:L33"/>
    <mergeCell ref="B34:B35"/>
    <mergeCell ref="L34:L35"/>
    <mergeCell ref="A52:A59"/>
    <mergeCell ref="B52:B54"/>
    <mergeCell ref="L52:L54"/>
    <mergeCell ref="B55:B56"/>
    <mergeCell ref="L55:L56"/>
    <mergeCell ref="B57:B59"/>
    <mergeCell ref="L57:L59"/>
    <mergeCell ref="M52:M59"/>
    <mergeCell ref="B38:B39"/>
    <mergeCell ref="L38:L39"/>
    <mergeCell ref="B40:B41"/>
    <mergeCell ref="L40:L41"/>
    <mergeCell ref="B42:B44"/>
    <mergeCell ref="L42:L44"/>
    <mergeCell ref="A50:A51"/>
    <mergeCell ref="B50:B51"/>
    <mergeCell ref="C50:C51"/>
    <mergeCell ref="K50:K51"/>
    <mergeCell ref="L50:L51"/>
    <mergeCell ref="M50:M51"/>
    <mergeCell ref="A60:A61"/>
    <mergeCell ref="B60:B61"/>
    <mergeCell ref="L60:L61"/>
    <mergeCell ref="M60:M61"/>
    <mergeCell ref="A67:M67"/>
    <mergeCell ref="A68:M68"/>
    <mergeCell ref="A62:A63"/>
    <mergeCell ref="B62:B63"/>
    <mergeCell ref="L62:L63"/>
    <mergeCell ref="M62:M63"/>
    <mergeCell ref="A64:A65"/>
    <mergeCell ref="B64:B65"/>
    <mergeCell ref="L64:L65"/>
    <mergeCell ref="M64:M65"/>
    <mergeCell ref="A72:A73"/>
    <mergeCell ref="B72:B73"/>
    <mergeCell ref="L72:L73"/>
    <mergeCell ref="M72:M73"/>
    <mergeCell ref="A70:A71"/>
    <mergeCell ref="B70:B71"/>
    <mergeCell ref="C70:C71"/>
    <mergeCell ref="K70:K71"/>
    <mergeCell ref="L70:L71"/>
    <mergeCell ref="M70:M71"/>
    <mergeCell ref="B97:B98"/>
    <mergeCell ref="L97:L98"/>
    <mergeCell ref="A90:A91"/>
    <mergeCell ref="B90:B91"/>
    <mergeCell ref="L90:L91"/>
    <mergeCell ref="M90:M91"/>
    <mergeCell ref="A92:A106"/>
    <mergeCell ref="B92:B94"/>
    <mergeCell ref="L92:L94"/>
    <mergeCell ref="M92:M106"/>
    <mergeCell ref="B95:B96"/>
    <mergeCell ref="L95:L96"/>
    <mergeCell ref="B99:B102"/>
    <mergeCell ref="L99:L102"/>
    <mergeCell ref="B103:B106"/>
    <mergeCell ref="L103:L106"/>
    <mergeCell ref="A88:A89"/>
    <mergeCell ref="B88:B89"/>
    <mergeCell ref="L88:L89"/>
    <mergeCell ref="M88:M89"/>
    <mergeCell ref="K85:M85"/>
    <mergeCell ref="A86:A87"/>
    <mergeCell ref="B86:B87"/>
    <mergeCell ref="C86:C87"/>
    <mergeCell ref="K86:K87"/>
    <mergeCell ref="L86:L87"/>
    <mergeCell ref="M86:M87"/>
    <mergeCell ref="A78:A79"/>
    <mergeCell ref="B78:B79"/>
    <mergeCell ref="L78:L79"/>
    <mergeCell ref="M78:M79"/>
    <mergeCell ref="A83:L83"/>
    <mergeCell ref="A85:C85"/>
    <mergeCell ref="A74:A75"/>
    <mergeCell ref="B74:B75"/>
    <mergeCell ref="L74:L75"/>
    <mergeCell ref="M74:M75"/>
    <mergeCell ref="A76:A77"/>
    <mergeCell ref="B76:B77"/>
    <mergeCell ref="L76:L77"/>
    <mergeCell ref="M76:M77"/>
    <mergeCell ref="A84:M84"/>
    <mergeCell ref="A80:A81"/>
    <mergeCell ref="B80:B81"/>
    <mergeCell ref="L80:L81"/>
    <mergeCell ref="M80:M81"/>
  </mergeCells>
  <printOptions horizontalCentered="1"/>
  <pageMargins left="0.70866141732283472" right="0.70866141732283472" top="0.74803149606299213" bottom="0.74803149606299213" header="0.51181102362204722" footer="0.51181102362204722"/>
  <pageSetup paperSize="9" firstPageNumber="7" orientation="portrait" useFirstPageNumber="1" horizontalDpi="300" verticalDpi="300" r:id="rId1"/>
  <headerFooter>
    <oddFooter>&amp;C&amp;P</oddFooter>
  </headerFooter>
  <ignoredErrors>
    <ignoredError sqref="D35:J35 D98:J98 J9 D20:J20 J30:J32 D34:J34 J37:J38 J44 J54 J88:J89 J90 D97 J40 J72:J74 J75 E97:J97" formula="1"/>
    <ignoredError sqref="D106:G106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99"/>
  </sheetPr>
  <dimension ref="A1:H28"/>
  <sheetViews>
    <sheetView rightToLeft="1" zoomScale="115" zoomScaleNormal="115" workbookViewId="0">
      <selection activeCell="G3" sqref="G3:H3"/>
    </sheetView>
  </sheetViews>
  <sheetFormatPr defaultColWidth="13.375" defaultRowHeight="12.75" x14ac:dyDescent="0.2"/>
  <cols>
    <col min="1" max="1" width="8.875" style="60" customWidth="1"/>
    <col min="2" max="2" width="13.75" style="60" customWidth="1"/>
    <col min="3" max="3" width="13.875" style="60" customWidth="1"/>
    <col min="4" max="7" width="15.75" style="60" customWidth="1"/>
    <col min="8" max="8" width="13.75" style="60" customWidth="1"/>
    <col min="9" max="16384" width="13.375" style="2"/>
  </cols>
  <sheetData>
    <row r="1" spans="1:8" ht="23.25" customHeight="1" x14ac:dyDescent="0.2">
      <c r="A1" s="276" t="s">
        <v>170</v>
      </c>
      <c r="B1" s="276"/>
      <c r="C1" s="276"/>
      <c r="D1" s="276"/>
      <c r="E1" s="276"/>
      <c r="F1" s="276"/>
      <c r="G1" s="276"/>
      <c r="H1" s="276"/>
    </row>
    <row r="2" spans="1:8" ht="23.25" customHeight="1" x14ac:dyDescent="0.2">
      <c r="A2" s="233" t="s">
        <v>171</v>
      </c>
      <c r="B2" s="233"/>
      <c r="C2" s="233"/>
      <c r="D2" s="233"/>
      <c r="E2" s="233"/>
      <c r="F2" s="233"/>
      <c r="G2" s="233"/>
      <c r="H2" s="233"/>
    </row>
    <row r="3" spans="1:8" ht="19.5" customHeight="1" thickBot="1" x14ac:dyDescent="0.25">
      <c r="A3" s="57"/>
      <c r="B3" s="75"/>
      <c r="C3" s="75"/>
      <c r="D3" s="75"/>
      <c r="E3" s="75"/>
      <c r="F3" s="75"/>
      <c r="G3" s="275"/>
      <c r="H3" s="275"/>
    </row>
    <row r="4" spans="1:8" ht="16.5" customHeight="1" x14ac:dyDescent="0.2">
      <c r="A4" s="283" t="s">
        <v>19</v>
      </c>
      <c r="B4" s="282" t="s">
        <v>103</v>
      </c>
      <c r="C4" s="282"/>
      <c r="D4" s="282" t="s">
        <v>104</v>
      </c>
      <c r="E4" s="282"/>
      <c r="F4" s="282" t="s">
        <v>105</v>
      </c>
      <c r="G4" s="282"/>
      <c r="H4" s="285" t="s">
        <v>26</v>
      </c>
    </row>
    <row r="5" spans="1:8" ht="16.5" customHeight="1" x14ac:dyDescent="0.2">
      <c r="A5" s="284"/>
      <c r="B5" s="86" t="s">
        <v>106</v>
      </c>
      <c r="C5" s="86" t="s">
        <v>107</v>
      </c>
      <c r="D5" s="86" t="s">
        <v>108</v>
      </c>
      <c r="E5" s="86" t="s">
        <v>107</v>
      </c>
      <c r="F5" s="86" t="s">
        <v>109</v>
      </c>
      <c r="G5" s="86" t="s">
        <v>107</v>
      </c>
      <c r="H5" s="286"/>
    </row>
    <row r="6" spans="1:8" ht="16.5" customHeight="1" x14ac:dyDescent="0.2">
      <c r="A6" s="284"/>
      <c r="B6" s="281" t="s">
        <v>110</v>
      </c>
      <c r="C6" s="281"/>
      <c r="D6" s="281" t="s">
        <v>111</v>
      </c>
      <c r="E6" s="281"/>
      <c r="F6" s="281" t="s">
        <v>66</v>
      </c>
      <c r="G6" s="281"/>
      <c r="H6" s="286"/>
    </row>
    <row r="7" spans="1:8" ht="16.5" customHeight="1" x14ac:dyDescent="0.2">
      <c r="A7" s="284"/>
      <c r="B7" s="94" t="s">
        <v>112</v>
      </c>
      <c r="C7" s="94" t="s">
        <v>113</v>
      </c>
      <c r="D7" s="94" t="s">
        <v>112</v>
      </c>
      <c r="E7" s="94" t="s">
        <v>113</v>
      </c>
      <c r="F7" s="94" t="s">
        <v>112</v>
      </c>
      <c r="G7" s="94" t="s">
        <v>113</v>
      </c>
      <c r="H7" s="286"/>
    </row>
    <row r="8" spans="1:8" ht="21" customHeight="1" x14ac:dyDescent="0.2">
      <c r="A8" s="81" t="s">
        <v>35</v>
      </c>
      <c r="B8" s="87">
        <v>307912</v>
      </c>
      <c r="C8" s="87">
        <v>250918</v>
      </c>
      <c r="D8" s="87">
        <v>1080</v>
      </c>
      <c r="E8" s="87">
        <v>1082</v>
      </c>
      <c r="F8" s="87">
        <v>308992</v>
      </c>
      <c r="G8" s="87">
        <v>252000</v>
      </c>
      <c r="H8" s="84" t="s">
        <v>36</v>
      </c>
    </row>
    <row r="9" spans="1:8" ht="21" customHeight="1" x14ac:dyDescent="0.2">
      <c r="A9" s="82" t="s">
        <v>37</v>
      </c>
      <c r="B9" s="88">
        <v>125062</v>
      </c>
      <c r="C9" s="88">
        <v>170273</v>
      </c>
      <c r="D9" s="88">
        <v>1028</v>
      </c>
      <c r="E9" s="88">
        <v>484</v>
      </c>
      <c r="F9" s="88">
        <v>126090</v>
      </c>
      <c r="G9" s="88">
        <v>170757</v>
      </c>
      <c r="H9" s="89" t="s">
        <v>38</v>
      </c>
    </row>
    <row r="10" spans="1:8" ht="21" customHeight="1" x14ac:dyDescent="0.2">
      <c r="A10" s="81" t="s">
        <v>39</v>
      </c>
      <c r="B10" s="87">
        <v>1008</v>
      </c>
      <c r="C10" s="87">
        <v>4365</v>
      </c>
      <c r="D10" s="87">
        <v>33</v>
      </c>
      <c r="E10" s="87">
        <v>57</v>
      </c>
      <c r="F10" s="87">
        <v>1041</v>
      </c>
      <c r="G10" s="87">
        <v>4422</v>
      </c>
      <c r="H10" s="84" t="s">
        <v>40</v>
      </c>
    </row>
    <row r="11" spans="1:8" ht="21" customHeight="1" x14ac:dyDescent="0.2">
      <c r="A11" s="82" t="s">
        <v>41</v>
      </c>
      <c r="B11" s="88">
        <v>22929</v>
      </c>
      <c r="C11" s="88">
        <v>24920</v>
      </c>
      <c r="D11" s="88">
        <v>195</v>
      </c>
      <c r="E11" s="88">
        <v>195</v>
      </c>
      <c r="F11" s="88">
        <v>23124</v>
      </c>
      <c r="G11" s="88">
        <v>25115</v>
      </c>
      <c r="H11" s="89" t="s">
        <v>42</v>
      </c>
    </row>
    <row r="12" spans="1:8" ht="21" customHeight="1" x14ac:dyDescent="0.2">
      <c r="A12" s="81" t="s">
        <v>43</v>
      </c>
      <c r="B12" s="87">
        <v>671592</v>
      </c>
      <c r="C12" s="87">
        <v>3490521</v>
      </c>
      <c r="D12" s="87">
        <v>58265</v>
      </c>
      <c r="E12" s="87">
        <v>182355</v>
      </c>
      <c r="F12" s="87">
        <f>B12+D12</f>
        <v>729857</v>
      </c>
      <c r="G12" s="87">
        <f>C12+E12</f>
        <v>3672876</v>
      </c>
      <c r="H12" s="84" t="s">
        <v>44</v>
      </c>
    </row>
    <row r="13" spans="1:8" ht="21" customHeight="1" x14ac:dyDescent="0.2">
      <c r="A13" s="82" t="s">
        <v>45</v>
      </c>
      <c r="B13" s="88">
        <v>45591</v>
      </c>
      <c r="C13" s="88">
        <v>46973</v>
      </c>
      <c r="D13" s="88">
        <v>65</v>
      </c>
      <c r="E13" s="88">
        <v>69</v>
      </c>
      <c r="F13" s="88">
        <v>45656</v>
      </c>
      <c r="G13" s="88">
        <v>47042</v>
      </c>
      <c r="H13" s="89" t="s">
        <v>46</v>
      </c>
    </row>
    <row r="14" spans="1:8" ht="21" customHeight="1" x14ac:dyDescent="0.2">
      <c r="A14" s="81" t="s">
        <v>47</v>
      </c>
      <c r="B14" s="87">
        <v>1438426</v>
      </c>
      <c r="C14" s="87">
        <v>2933233</v>
      </c>
      <c r="D14" s="87">
        <v>959390</v>
      </c>
      <c r="E14" s="87">
        <v>3210432</v>
      </c>
      <c r="F14" s="87">
        <f>B14+D14</f>
        <v>2397816</v>
      </c>
      <c r="G14" s="87">
        <f>C14+E14</f>
        <v>6143665</v>
      </c>
      <c r="H14" s="84" t="s">
        <v>48</v>
      </c>
    </row>
    <row r="15" spans="1:8" ht="21" customHeight="1" x14ac:dyDescent="0.2">
      <c r="A15" s="82" t="s">
        <v>49</v>
      </c>
      <c r="B15" s="88">
        <v>48103</v>
      </c>
      <c r="C15" s="88">
        <v>81361</v>
      </c>
      <c r="D15" s="88">
        <v>0</v>
      </c>
      <c r="E15" s="88">
        <v>0</v>
      </c>
      <c r="F15" s="88">
        <v>48103</v>
      </c>
      <c r="G15" s="88">
        <v>81361</v>
      </c>
      <c r="H15" s="89" t="s">
        <v>50</v>
      </c>
    </row>
    <row r="16" spans="1:8" ht="21" customHeight="1" x14ac:dyDescent="0.2">
      <c r="A16" s="81" t="s">
        <v>51</v>
      </c>
      <c r="B16" s="87">
        <v>10377</v>
      </c>
      <c r="C16" s="87">
        <v>71367</v>
      </c>
      <c r="D16" s="87">
        <v>245</v>
      </c>
      <c r="E16" s="87">
        <v>758</v>
      </c>
      <c r="F16" s="87">
        <v>10622</v>
      </c>
      <c r="G16" s="87">
        <v>72125</v>
      </c>
      <c r="H16" s="84" t="s">
        <v>52</v>
      </c>
    </row>
    <row r="17" spans="1:8" ht="21" customHeight="1" x14ac:dyDescent="0.2">
      <c r="A17" s="82" t="s">
        <v>53</v>
      </c>
      <c r="B17" s="88">
        <v>240384</v>
      </c>
      <c r="C17" s="88">
        <v>344038</v>
      </c>
      <c r="D17" s="88">
        <v>943856</v>
      </c>
      <c r="E17" s="88">
        <v>2581405</v>
      </c>
      <c r="F17" s="88">
        <f>B17+D17</f>
        <v>1184240</v>
      </c>
      <c r="G17" s="88">
        <f>C17+E17</f>
        <v>2925443</v>
      </c>
      <c r="H17" s="89" t="s">
        <v>54</v>
      </c>
    </row>
    <row r="18" spans="1:8" ht="21" customHeight="1" x14ac:dyDescent="0.2">
      <c r="A18" s="81" t="s">
        <v>55</v>
      </c>
      <c r="B18" s="87">
        <v>15054</v>
      </c>
      <c r="C18" s="87">
        <v>28936</v>
      </c>
      <c r="D18" s="87">
        <v>82</v>
      </c>
      <c r="E18" s="87">
        <v>116</v>
      </c>
      <c r="F18" s="87">
        <f>B18+D18</f>
        <v>15136</v>
      </c>
      <c r="G18" s="87">
        <v>29052</v>
      </c>
      <c r="H18" s="84" t="s">
        <v>56</v>
      </c>
    </row>
    <row r="19" spans="1:8" ht="21" customHeight="1" x14ac:dyDescent="0.2">
      <c r="A19" s="82" t="s">
        <v>57</v>
      </c>
      <c r="B19" s="88">
        <v>6394</v>
      </c>
      <c r="C19" s="88">
        <v>8338</v>
      </c>
      <c r="D19" s="88">
        <v>88</v>
      </c>
      <c r="E19" s="88">
        <v>133</v>
      </c>
      <c r="F19" s="88">
        <v>6482</v>
      </c>
      <c r="G19" s="88">
        <v>8471</v>
      </c>
      <c r="H19" s="89" t="s">
        <v>58</v>
      </c>
    </row>
    <row r="20" spans="1:8" ht="21" customHeight="1" x14ac:dyDescent="0.2">
      <c r="A20" s="81" t="s">
        <v>59</v>
      </c>
      <c r="B20" s="87">
        <v>32359</v>
      </c>
      <c r="C20" s="87">
        <v>45453</v>
      </c>
      <c r="D20" s="87">
        <v>2485</v>
      </c>
      <c r="E20" s="87">
        <v>4217</v>
      </c>
      <c r="F20" s="87">
        <v>34844</v>
      </c>
      <c r="G20" s="87">
        <v>49670</v>
      </c>
      <c r="H20" s="84" t="s">
        <v>60</v>
      </c>
    </row>
    <row r="21" spans="1:8" ht="21" customHeight="1" x14ac:dyDescent="0.2">
      <c r="A21" s="82" t="s">
        <v>61</v>
      </c>
      <c r="B21" s="88">
        <v>21417</v>
      </c>
      <c r="C21" s="88">
        <v>28552</v>
      </c>
      <c r="D21" s="88">
        <v>978</v>
      </c>
      <c r="E21" s="88">
        <v>1413</v>
      </c>
      <c r="F21" s="88">
        <v>22395</v>
      </c>
      <c r="G21" s="88">
        <v>29965</v>
      </c>
      <c r="H21" s="89" t="s">
        <v>62</v>
      </c>
    </row>
    <row r="22" spans="1:8" ht="21" customHeight="1" x14ac:dyDescent="0.2">
      <c r="A22" s="81" t="s">
        <v>63</v>
      </c>
      <c r="B22" s="87">
        <v>168637</v>
      </c>
      <c r="C22" s="87">
        <v>233224</v>
      </c>
      <c r="D22" s="87">
        <v>31720</v>
      </c>
      <c r="E22" s="87">
        <v>32853</v>
      </c>
      <c r="F22" s="87">
        <v>200357</v>
      </c>
      <c r="G22" s="87">
        <v>266077</v>
      </c>
      <c r="H22" s="84" t="s">
        <v>64</v>
      </c>
    </row>
    <row r="23" spans="1:8" ht="21" customHeight="1" thickBot="1" x14ac:dyDescent="0.25">
      <c r="A23" s="83" t="s">
        <v>100</v>
      </c>
      <c r="B23" s="68">
        <f t="shared" ref="B23:G23" si="0">SUM(B8:B22)</f>
        <v>3155245</v>
      </c>
      <c r="C23" s="68">
        <f t="shared" si="0"/>
        <v>7762472</v>
      </c>
      <c r="D23" s="68">
        <f t="shared" si="0"/>
        <v>1999510</v>
      </c>
      <c r="E23" s="68">
        <f t="shared" si="0"/>
        <v>6015569</v>
      </c>
      <c r="F23" s="177">
        <f t="shared" si="0"/>
        <v>5154755</v>
      </c>
      <c r="G23" s="68">
        <f t="shared" si="0"/>
        <v>13778041</v>
      </c>
      <c r="H23" s="90" t="s">
        <v>101</v>
      </c>
    </row>
    <row r="24" spans="1:8" x14ac:dyDescent="0.2">
      <c r="B24" s="91"/>
      <c r="C24" s="91"/>
    </row>
    <row r="25" spans="1:8" x14ac:dyDescent="0.2">
      <c r="B25" s="92"/>
      <c r="F25" s="85"/>
      <c r="G25" s="85"/>
    </row>
    <row r="26" spans="1:8" x14ac:dyDescent="0.2">
      <c r="F26" s="85"/>
      <c r="G26" s="85"/>
    </row>
    <row r="28" spans="1:8" x14ac:dyDescent="0.2">
      <c r="F28" s="93"/>
    </row>
  </sheetData>
  <mergeCells count="11">
    <mergeCell ref="A1:H1"/>
    <mergeCell ref="A2:H2"/>
    <mergeCell ref="B6:C6"/>
    <mergeCell ref="D6:E6"/>
    <mergeCell ref="F6:G6"/>
    <mergeCell ref="G3:H3"/>
    <mergeCell ref="A4:A7"/>
    <mergeCell ref="B4:C4"/>
    <mergeCell ref="D4:E4"/>
    <mergeCell ref="F4:G4"/>
    <mergeCell ref="H4:H7"/>
  </mergeCells>
  <printOptions horizontalCentered="1"/>
  <pageMargins left="0.70866141732283472" right="0.70866141732283472" top="0.74803149606299213" bottom="0.74803149606299213" header="0.51181102362204722" footer="0.51181102362204722"/>
  <pageSetup paperSize="9" firstPageNumber="18" orientation="landscape" useFirstPageNumber="1" verticalDpi="300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66"/>
  </sheetPr>
  <dimension ref="A1:R882"/>
  <sheetViews>
    <sheetView rightToLeft="1" topLeftCell="A10" zoomScaleNormal="100" workbookViewId="0">
      <selection activeCell="O3" sqref="O3:R3"/>
    </sheetView>
  </sheetViews>
  <sheetFormatPr defaultColWidth="11.25" defaultRowHeight="14.25" customHeight="1" x14ac:dyDescent="0.2"/>
  <cols>
    <col min="1" max="1" width="5" style="114" customWidth="1"/>
    <col min="2" max="2" width="5.5" style="111" customWidth="1"/>
    <col min="3" max="3" width="6" style="111" customWidth="1"/>
    <col min="4" max="4" width="8.125" style="111" customWidth="1"/>
    <col min="5" max="5" width="7.875" style="111" customWidth="1"/>
    <col min="6" max="6" width="6.625" style="111" customWidth="1"/>
    <col min="7" max="8" width="7.875" style="111" customWidth="1"/>
    <col min="9" max="9" width="6.25" style="111" customWidth="1"/>
    <col min="10" max="11" width="7.875" style="111" customWidth="1"/>
    <col min="12" max="12" width="5.75" style="111" customWidth="1"/>
    <col min="13" max="14" width="7.875" style="111" customWidth="1"/>
    <col min="15" max="15" width="6.375" style="111" customWidth="1"/>
    <col min="16" max="16" width="6.125" style="107" customWidth="1"/>
    <col min="17" max="17" width="6.5" style="103" customWidth="1"/>
    <col min="18" max="18" width="9.875" style="101" customWidth="1"/>
    <col min="19" max="160" width="11.25" style="109"/>
    <col min="161" max="161" width="13.75" style="109" customWidth="1"/>
    <col min="162" max="162" width="8.75" style="109" customWidth="1"/>
    <col min="163" max="163" width="9.75" style="109" customWidth="1"/>
    <col min="164" max="165" width="8.75" style="109" customWidth="1"/>
    <col min="166" max="166" width="9.75" style="109" customWidth="1"/>
    <col min="167" max="169" width="8.75" style="109" customWidth="1"/>
    <col min="170" max="170" width="8.875" style="109" customWidth="1"/>
    <col min="171" max="177" width="8.75" style="109" customWidth="1"/>
    <col min="178" max="178" width="10.25" style="109" customWidth="1"/>
    <col min="179" max="179" width="8.75" style="109" customWidth="1"/>
    <col min="180" max="180" width="9.875" style="109" customWidth="1"/>
    <col min="181" max="181" width="11.25" style="109" customWidth="1"/>
    <col min="182" max="182" width="13" style="109" customWidth="1"/>
    <col min="183" max="183" width="11.25" style="109" customWidth="1"/>
    <col min="184" max="184" width="27.125" style="109" customWidth="1"/>
    <col min="185" max="185" width="11.25" style="109"/>
    <col min="186" max="186" width="15.875" style="109" customWidth="1"/>
    <col min="187" max="187" width="9.75" style="109" customWidth="1"/>
    <col min="188" max="188" width="12.25" style="109" customWidth="1"/>
    <col min="189" max="416" width="11.25" style="109"/>
    <col min="417" max="417" width="13.75" style="109" customWidth="1"/>
    <col min="418" max="418" width="8.75" style="109" customWidth="1"/>
    <col min="419" max="419" width="9.75" style="109" customWidth="1"/>
    <col min="420" max="421" width="8.75" style="109" customWidth="1"/>
    <col min="422" max="422" width="9.75" style="109" customWidth="1"/>
    <col min="423" max="425" width="8.75" style="109" customWidth="1"/>
    <col min="426" max="426" width="8.875" style="109" customWidth="1"/>
    <col min="427" max="433" width="8.75" style="109" customWidth="1"/>
    <col min="434" max="434" width="10.25" style="109" customWidth="1"/>
    <col min="435" max="435" width="8.75" style="109" customWidth="1"/>
    <col min="436" max="436" width="9.875" style="109" customWidth="1"/>
    <col min="437" max="437" width="11.25" style="109" customWidth="1"/>
    <col min="438" max="438" width="13" style="109" customWidth="1"/>
    <col min="439" max="439" width="11.25" style="109" customWidth="1"/>
    <col min="440" max="440" width="27.125" style="109" customWidth="1"/>
    <col min="441" max="441" width="11.25" style="109"/>
    <col min="442" max="442" width="15.875" style="109" customWidth="1"/>
    <col min="443" max="443" width="9.75" style="109" customWidth="1"/>
    <col min="444" max="444" width="12.25" style="109" customWidth="1"/>
    <col min="445" max="672" width="11.25" style="109"/>
    <col min="673" max="673" width="13.75" style="109" customWidth="1"/>
    <col min="674" max="674" width="8.75" style="109" customWidth="1"/>
    <col min="675" max="675" width="9.75" style="109" customWidth="1"/>
    <col min="676" max="677" width="8.75" style="109" customWidth="1"/>
    <col min="678" max="678" width="9.75" style="109" customWidth="1"/>
    <col min="679" max="681" width="8.75" style="109" customWidth="1"/>
    <col min="682" max="682" width="8.875" style="109" customWidth="1"/>
    <col min="683" max="689" width="8.75" style="109" customWidth="1"/>
    <col min="690" max="690" width="10.25" style="109" customWidth="1"/>
    <col min="691" max="691" width="8.75" style="109" customWidth="1"/>
    <col min="692" max="692" width="9.875" style="109" customWidth="1"/>
    <col min="693" max="693" width="11.25" style="109" customWidth="1"/>
    <col min="694" max="694" width="13" style="109" customWidth="1"/>
    <col min="695" max="695" width="11.25" style="109" customWidth="1"/>
    <col min="696" max="696" width="27.125" style="109" customWidth="1"/>
    <col min="697" max="697" width="11.25" style="109"/>
    <col min="698" max="698" width="15.875" style="109" customWidth="1"/>
    <col min="699" max="699" width="9.75" style="109" customWidth="1"/>
    <col min="700" max="700" width="12.25" style="109" customWidth="1"/>
    <col min="701" max="928" width="11.25" style="109"/>
    <col min="929" max="929" width="13.75" style="109" customWidth="1"/>
    <col min="930" max="930" width="8.75" style="109" customWidth="1"/>
    <col min="931" max="931" width="9.75" style="109" customWidth="1"/>
    <col min="932" max="933" width="8.75" style="109" customWidth="1"/>
    <col min="934" max="934" width="9.75" style="109" customWidth="1"/>
    <col min="935" max="937" width="8.75" style="109" customWidth="1"/>
    <col min="938" max="938" width="8.875" style="109" customWidth="1"/>
    <col min="939" max="945" width="8.75" style="109" customWidth="1"/>
    <col min="946" max="946" width="10.25" style="109" customWidth="1"/>
    <col min="947" max="947" width="8.75" style="109" customWidth="1"/>
    <col min="948" max="948" width="9.875" style="109" customWidth="1"/>
    <col min="949" max="949" width="11.25" style="109" customWidth="1"/>
    <col min="950" max="950" width="13" style="109" customWidth="1"/>
    <col min="951" max="951" width="11.25" style="109" customWidth="1"/>
    <col min="952" max="952" width="27.125" style="109" customWidth="1"/>
    <col min="953" max="953" width="11.25" style="109"/>
    <col min="954" max="954" width="15.875" style="109" customWidth="1"/>
    <col min="955" max="955" width="9.75" style="109" customWidth="1"/>
    <col min="956" max="956" width="12.25" style="109" customWidth="1"/>
    <col min="957" max="1184" width="11.25" style="109"/>
    <col min="1185" max="1185" width="13.75" style="109" customWidth="1"/>
    <col min="1186" max="1186" width="8.75" style="109" customWidth="1"/>
    <col min="1187" max="1187" width="9.75" style="109" customWidth="1"/>
    <col min="1188" max="1189" width="8.75" style="109" customWidth="1"/>
    <col min="1190" max="1190" width="9.75" style="109" customWidth="1"/>
    <col min="1191" max="1193" width="8.75" style="109" customWidth="1"/>
    <col min="1194" max="1194" width="8.875" style="109" customWidth="1"/>
    <col min="1195" max="1201" width="8.75" style="109" customWidth="1"/>
    <col min="1202" max="1202" width="10.25" style="109" customWidth="1"/>
    <col min="1203" max="1203" width="8.75" style="109" customWidth="1"/>
    <col min="1204" max="1204" width="9.875" style="109" customWidth="1"/>
    <col min="1205" max="1205" width="11.25" style="109" customWidth="1"/>
    <col min="1206" max="1206" width="13" style="109" customWidth="1"/>
    <col min="1207" max="1207" width="11.25" style="109" customWidth="1"/>
    <col min="1208" max="1208" width="27.125" style="109" customWidth="1"/>
    <col min="1209" max="1209" width="11.25" style="109"/>
    <col min="1210" max="1210" width="15.875" style="109" customWidth="1"/>
    <col min="1211" max="1211" width="9.75" style="109" customWidth="1"/>
    <col min="1212" max="1212" width="12.25" style="109" customWidth="1"/>
    <col min="1213" max="1440" width="11.25" style="109"/>
    <col min="1441" max="1441" width="13.75" style="109" customWidth="1"/>
    <col min="1442" max="1442" width="8.75" style="109" customWidth="1"/>
    <col min="1443" max="1443" width="9.75" style="109" customWidth="1"/>
    <col min="1444" max="1445" width="8.75" style="109" customWidth="1"/>
    <col min="1446" max="1446" width="9.75" style="109" customWidth="1"/>
    <col min="1447" max="1449" width="8.75" style="109" customWidth="1"/>
    <col min="1450" max="1450" width="8.875" style="109" customWidth="1"/>
    <col min="1451" max="1457" width="8.75" style="109" customWidth="1"/>
    <col min="1458" max="1458" width="10.25" style="109" customWidth="1"/>
    <col min="1459" max="1459" width="8.75" style="109" customWidth="1"/>
    <col min="1460" max="1460" width="9.875" style="109" customWidth="1"/>
    <col min="1461" max="1461" width="11.25" style="109" customWidth="1"/>
    <col min="1462" max="1462" width="13" style="109" customWidth="1"/>
    <col min="1463" max="1463" width="11.25" style="109" customWidth="1"/>
    <col min="1464" max="1464" width="27.125" style="109" customWidth="1"/>
    <col min="1465" max="1465" width="11.25" style="109"/>
    <col min="1466" max="1466" width="15.875" style="109" customWidth="1"/>
    <col min="1467" max="1467" width="9.75" style="109" customWidth="1"/>
    <col min="1468" max="1468" width="12.25" style="109" customWidth="1"/>
    <col min="1469" max="1696" width="11.25" style="109"/>
    <col min="1697" max="1697" width="13.75" style="109" customWidth="1"/>
    <col min="1698" max="1698" width="8.75" style="109" customWidth="1"/>
    <col min="1699" max="1699" width="9.75" style="109" customWidth="1"/>
    <col min="1700" max="1701" width="8.75" style="109" customWidth="1"/>
    <col min="1702" max="1702" width="9.75" style="109" customWidth="1"/>
    <col min="1703" max="1705" width="8.75" style="109" customWidth="1"/>
    <col min="1706" max="1706" width="8.875" style="109" customWidth="1"/>
    <col min="1707" max="1713" width="8.75" style="109" customWidth="1"/>
    <col min="1714" max="1714" width="10.25" style="109" customWidth="1"/>
    <col min="1715" max="1715" width="8.75" style="109" customWidth="1"/>
    <col min="1716" max="1716" width="9.875" style="109" customWidth="1"/>
    <col min="1717" max="1717" width="11.25" style="109" customWidth="1"/>
    <col min="1718" max="1718" width="13" style="109" customWidth="1"/>
    <col min="1719" max="1719" width="11.25" style="109" customWidth="1"/>
    <col min="1720" max="1720" width="27.125" style="109" customWidth="1"/>
    <col min="1721" max="1721" width="11.25" style="109"/>
    <col min="1722" max="1722" width="15.875" style="109" customWidth="1"/>
    <col min="1723" max="1723" width="9.75" style="109" customWidth="1"/>
    <col min="1724" max="1724" width="12.25" style="109" customWidth="1"/>
    <col min="1725" max="1952" width="11.25" style="109"/>
    <col min="1953" max="1953" width="13.75" style="109" customWidth="1"/>
    <col min="1954" max="1954" width="8.75" style="109" customWidth="1"/>
    <col min="1955" max="1955" width="9.75" style="109" customWidth="1"/>
    <col min="1956" max="1957" width="8.75" style="109" customWidth="1"/>
    <col min="1958" max="1958" width="9.75" style="109" customWidth="1"/>
    <col min="1959" max="1961" width="8.75" style="109" customWidth="1"/>
    <col min="1962" max="1962" width="8.875" style="109" customWidth="1"/>
    <col min="1963" max="1969" width="8.75" style="109" customWidth="1"/>
    <col min="1970" max="1970" width="10.25" style="109" customWidth="1"/>
    <col min="1971" max="1971" width="8.75" style="109" customWidth="1"/>
    <col min="1972" max="1972" width="9.875" style="109" customWidth="1"/>
    <col min="1973" max="1973" width="11.25" style="109" customWidth="1"/>
    <col min="1974" max="1974" width="13" style="109" customWidth="1"/>
    <col min="1975" max="1975" width="11.25" style="109" customWidth="1"/>
    <col min="1976" max="1976" width="27.125" style="109" customWidth="1"/>
    <col min="1977" max="1977" width="11.25" style="109"/>
    <col min="1978" max="1978" width="15.875" style="109" customWidth="1"/>
    <col min="1979" max="1979" width="9.75" style="109" customWidth="1"/>
    <col min="1980" max="1980" width="12.25" style="109" customWidth="1"/>
    <col min="1981" max="2208" width="11.25" style="109"/>
    <col min="2209" max="2209" width="13.75" style="109" customWidth="1"/>
    <col min="2210" max="2210" width="8.75" style="109" customWidth="1"/>
    <col min="2211" max="2211" width="9.75" style="109" customWidth="1"/>
    <col min="2212" max="2213" width="8.75" style="109" customWidth="1"/>
    <col min="2214" max="2214" width="9.75" style="109" customWidth="1"/>
    <col min="2215" max="2217" width="8.75" style="109" customWidth="1"/>
    <col min="2218" max="2218" width="8.875" style="109" customWidth="1"/>
    <col min="2219" max="2225" width="8.75" style="109" customWidth="1"/>
    <col min="2226" max="2226" width="10.25" style="109" customWidth="1"/>
    <col min="2227" max="2227" width="8.75" style="109" customWidth="1"/>
    <col min="2228" max="2228" width="9.875" style="109" customWidth="1"/>
    <col min="2229" max="2229" width="11.25" style="109" customWidth="1"/>
    <col min="2230" max="2230" width="13" style="109" customWidth="1"/>
    <col min="2231" max="2231" width="11.25" style="109" customWidth="1"/>
    <col min="2232" max="2232" width="27.125" style="109" customWidth="1"/>
    <col min="2233" max="2233" width="11.25" style="109"/>
    <col min="2234" max="2234" width="15.875" style="109" customWidth="1"/>
    <col min="2235" max="2235" width="9.75" style="109" customWidth="1"/>
    <col min="2236" max="2236" width="12.25" style="109" customWidth="1"/>
    <col min="2237" max="2464" width="11.25" style="109"/>
    <col min="2465" max="2465" width="13.75" style="109" customWidth="1"/>
    <col min="2466" max="2466" width="8.75" style="109" customWidth="1"/>
    <col min="2467" max="2467" width="9.75" style="109" customWidth="1"/>
    <col min="2468" max="2469" width="8.75" style="109" customWidth="1"/>
    <col min="2470" max="2470" width="9.75" style="109" customWidth="1"/>
    <col min="2471" max="2473" width="8.75" style="109" customWidth="1"/>
    <col min="2474" max="2474" width="8.875" style="109" customWidth="1"/>
    <col min="2475" max="2481" width="8.75" style="109" customWidth="1"/>
    <col min="2482" max="2482" width="10.25" style="109" customWidth="1"/>
    <col min="2483" max="2483" width="8.75" style="109" customWidth="1"/>
    <col min="2484" max="2484" width="9.875" style="109" customWidth="1"/>
    <col min="2485" max="2485" width="11.25" style="109" customWidth="1"/>
    <col min="2486" max="2486" width="13" style="109" customWidth="1"/>
    <col min="2487" max="2487" width="11.25" style="109" customWidth="1"/>
    <col min="2488" max="2488" width="27.125" style="109" customWidth="1"/>
    <col min="2489" max="2489" width="11.25" style="109"/>
    <col min="2490" max="2490" width="15.875" style="109" customWidth="1"/>
    <col min="2491" max="2491" width="9.75" style="109" customWidth="1"/>
    <col min="2492" max="2492" width="12.25" style="109" customWidth="1"/>
    <col min="2493" max="2720" width="11.25" style="109"/>
    <col min="2721" max="2721" width="13.75" style="109" customWidth="1"/>
    <col min="2722" max="2722" width="8.75" style="109" customWidth="1"/>
    <col min="2723" max="2723" width="9.75" style="109" customWidth="1"/>
    <col min="2724" max="2725" width="8.75" style="109" customWidth="1"/>
    <col min="2726" max="2726" width="9.75" style="109" customWidth="1"/>
    <col min="2727" max="2729" width="8.75" style="109" customWidth="1"/>
    <col min="2730" max="2730" width="8.875" style="109" customWidth="1"/>
    <col min="2731" max="2737" width="8.75" style="109" customWidth="1"/>
    <col min="2738" max="2738" width="10.25" style="109" customWidth="1"/>
    <col min="2739" max="2739" width="8.75" style="109" customWidth="1"/>
    <col min="2740" max="2740" width="9.875" style="109" customWidth="1"/>
    <col min="2741" max="2741" width="11.25" style="109" customWidth="1"/>
    <col min="2742" max="2742" width="13" style="109" customWidth="1"/>
    <col min="2743" max="2743" width="11.25" style="109" customWidth="1"/>
    <col min="2744" max="2744" width="27.125" style="109" customWidth="1"/>
    <col min="2745" max="2745" width="11.25" style="109"/>
    <col min="2746" max="2746" width="15.875" style="109" customWidth="1"/>
    <col min="2747" max="2747" width="9.75" style="109" customWidth="1"/>
    <col min="2748" max="2748" width="12.25" style="109" customWidth="1"/>
    <col min="2749" max="2976" width="11.25" style="109"/>
    <col min="2977" max="2977" width="13.75" style="109" customWidth="1"/>
    <col min="2978" max="2978" width="8.75" style="109" customWidth="1"/>
    <col min="2979" max="2979" width="9.75" style="109" customWidth="1"/>
    <col min="2980" max="2981" width="8.75" style="109" customWidth="1"/>
    <col min="2982" max="2982" width="9.75" style="109" customWidth="1"/>
    <col min="2983" max="2985" width="8.75" style="109" customWidth="1"/>
    <col min="2986" max="2986" width="8.875" style="109" customWidth="1"/>
    <col min="2987" max="2993" width="8.75" style="109" customWidth="1"/>
    <col min="2994" max="2994" width="10.25" style="109" customWidth="1"/>
    <col min="2995" max="2995" width="8.75" style="109" customWidth="1"/>
    <col min="2996" max="2996" width="9.875" style="109" customWidth="1"/>
    <col min="2997" max="2997" width="11.25" style="109" customWidth="1"/>
    <col min="2998" max="2998" width="13" style="109" customWidth="1"/>
    <col min="2999" max="2999" width="11.25" style="109" customWidth="1"/>
    <col min="3000" max="3000" width="27.125" style="109" customWidth="1"/>
    <col min="3001" max="3001" width="11.25" style="109"/>
    <col min="3002" max="3002" width="15.875" style="109" customWidth="1"/>
    <col min="3003" max="3003" width="9.75" style="109" customWidth="1"/>
    <col min="3004" max="3004" width="12.25" style="109" customWidth="1"/>
    <col min="3005" max="3232" width="11.25" style="109"/>
    <col min="3233" max="3233" width="13.75" style="109" customWidth="1"/>
    <col min="3234" max="3234" width="8.75" style="109" customWidth="1"/>
    <col min="3235" max="3235" width="9.75" style="109" customWidth="1"/>
    <col min="3236" max="3237" width="8.75" style="109" customWidth="1"/>
    <col min="3238" max="3238" width="9.75" style="109" customWidth="1"/>
    <col min="3239" max="3241" width="8.75" style="109" customWidth="1"/>
    <col min="3242" max="3242" width="8.875" style="109" customWidth="1"/>
    <col min="3243" max="3249" width="8.75" style="109" customWidth="1"/>
    <col min="3250" max="3250" width="10.25" style="109" customWidth="1"/>
    <col min="3251" max="3251" width="8.75" style="109" customWidth="1"/>
    <col min="3252" max="3252" width="9.875" style="109" customWidth="1"/>
    <col min="3253" max="3253" width="11.25" style="109" customWidth="1"/>
    <col min="3254" max="3254" width="13" style="109" customWidth="1"/>
    <col min="3255" max="3255" width="11.25" style="109" customWidth="1"/>
    <col min="3256" max="3256" width="27.125" style="109" customWidth="1"/>
    <col min="3257" max="3257" width="11.25" style="109"/>
    <col min="3258" max="3258" width="15.875" style="109" customWidth="1"/>
    <col min="3259" max="3259" width="9.75" style="109" customWidth="1"/>
    <col min="3260" max="3260" width="12.25" style="109" customWidth="1"/>
    <col min="3261" max="3488" width="11.25" style="109"/>
    <col min="3489" max="3489" width="13.75" style="109" customWidth="1"/>
    <col min="3490" max="3490" width="8.75" style="109" customWidth="1"/>
    <col min="3491" max="3491" width="9.75" style="109" customWidth="1"/>
    <col min="3492" max="3493" width="8.75" style="109" customWidth="1"/>
    <col min="3494" max="3494" width="9.75" style="109" customWidth="1"/>
    <col min="3495" max="3497" width="8.75" style="109" customWidth="1"/>
    <col min="3498" max="3498" width="8.875" style="109" customWidth="1"/>
    <col min="3499" max="3505" width="8.75" style="109" customWidth="1"/>
    <col min="3506" max="3506" width="10.25" style="109" customWidth="1"/>
    <col min="3507" max="3507" width="8.75" style="109" customWidth="1"/>
    <col min="3508" max="3508" width="9.875" style="109" customWidth="1"/>
    <col min="3509" max="3509" width="11.25" style="109" customWidth="1"/>
    <col min="3510" max="3510" width="13" style="109" customWidth="1"/>
    <col min="3511" max="3511" width="11.25" style="109" customWidth="1"/>
    <col min="3512" max="3512" width="27.125" style="109" customWidth="1"/>
    <col min="3513" max="3513" width="11.25" style="109"/>
    <col min="3514" max="3514" width="15.875" style="109" customWidth="1"/>
    <col min="3515" max="3515" width="9.75" style="109" customWidth="1"/>
    <col min="3516" max="3516" width="12.25" style="109" customWidth="1"/>
    <col min="3517" max="3744" width="11.25" style="109"/>
    <col min="3745" max="3745" width="13.75" style="109" customWidth="1"/>
    <col min="3746" max="3746" width="8.75" style="109" customWidth="1"/>
    <col min="3747" max="3747" width="9.75" style="109" customWidth="1"/>
    <col min="3748" max="3749" width="8.75" style="109" customWidth="1"/>
    <col min="3750" max="3750" width="9.75" style="109" customWidth="1"/>
    <col min="3751" max="3753" width="8.75" style="109" customWidth="1"/>
    <col min="3754" max="3754" width="8.875" style="109" customWidth="1"/>
    <col min="3755" max="3761" width="8.75" style="109" customWidth="1"/>
    <col min="3762" max="3762" width="10.25" style="109" customWidth="1"/>
    <col min="3763" max="3763" width="8.75" style="109" customWidth="1"/>
    <col min="3764" max="3764" width="9.875" style="109" customWidth="1"/>
    <col min="3765" max="3765" width="11.25" style="109" customWidth="1"/>
    <col min="3766" max="3766" width="13" style="109" customWidth="1"/>
    <col min="3767" max="3767" width="11.25" style="109" customWidth="1"/>
    <col min="3768" max="3768" width="27.125" style="109" customWidth="1"/>
    <col min="3769" max="3769" width="11.25" style="109"/>
    <col min="3770" max="3770" width="15.875" style="109" customWidth="1"/>
    <col min="3771" max="3771" width="9.75" style="109" customWidth="1"/>
    <col min="3772" max="3772" width="12.25" style="109" customWidth="1"/>
    <col min="3773" max="4000" width="11.25" style="109"/>
    <col min="4001" max="4001" width="13.75" style="109" customWidth="1"/>
    <col min="4002" max="4002" width="8.75" style="109" customWidth="1"/>
    <col min="4003" max="4003" width="9.75" style="109" customWidth="1"/>
    <col min="4004" max="4005" width="8.75" style="109" customWidth="1"/>
    <col min="4006" max="4006" width="9.75" style="109" customWidth="1"/>
    <col min="4007" max="4009" width="8.75" style="109" customWidth="1"/>
    <col min="4010" max="4010" width="8.875" style="109" customWidth="1"/>
    <col min="4011" max="4017" width="8.75" style="109" customWidth="1"/>
    <col min="4018" max="4018" width="10.25" style="109" customWidth="1"/>
    <col min="4019" max="4019" width="8.75" style="109" customWidth="1"/>
    <col min="4020" max="4020" width="9.875" style="109" customWidth="1"/>
    <col min="4021" max="4021" width="11.25" style="109" customWidth="1"/>
    <col min="4022" max="4022" width="13" style="109" customWidth="1"/>
    <col min="4023" max="4023" width="11.25" style="109" customWidth="1"/>
    <col min="4024" max="4024" width="27.125" style="109" customWidth="1"/>
    <col min="4025" max="4025" width="11.25" style="109"/>
    <col min="4026" max="4026" width="15.875" style="109" customWidth="1"/>
    <col min="4027" max="4027" width="9.75" style="109" customWidth="1"/>
    <col min="4028" max="4028" width="12.25" style="109" customWidth="1"/>
    <col min="4029" max="4256" width="11.25" style="109"/>
    <col min="4257" max="4257" width="13.75" style="109" customWidth="1"/>
    <col min="4258" max="4258" width="8.75" style="109" customWidth="1"/>
    <col min="4259" max="4259" width="9.75" style="109" customWidth="1"/>
    <col min="4260" max="4261" width="8.75" style="109" customWidth="1"/>
    <col min="4262" max="4262" width="9.75" style="109" customWidth="1"/>
    <col min="4263" max="4265" width="8.75" style="109" customWidth="1"/>
    <col min="4266" max="4266" width="8.875" style="109" customWidth="1"/>
    <col min="4267" max="4273" width="8.75" style="109" customWidth="1"/>
    <col min="4274" max="4274" width="10.25" style="109" customWidth="1"/>
    <col min="4275" max="4275" width="8.75" style="109" customWidth="1"/>
    <col min="4276" max="4276" width="9.875" style="109" customWidth="1"/>
    <col min="4277" max="4277" width="11.25" style="109" customWidth="1"/>
    <col min="4278" max="4278" width="13" style="109" customWidth="1"/>
    <col min="4279" max="4279" width="11.25" style="109" customWidth="1"/>
    <col min="4280" max="4280" width="27.125" style="109" customWidth="1"/>
    <col min="4281" max="4281" width="11.25" style="109"/>
    <col min="4282" max="4282" width="15.875" style="109" customWidth="1"/>
    <col min="4283" max="4283" width="9.75" style="109" customWidth="1"/>
    <col min="4284" max="4284" width="12.25" style="109" customWidth="1"/>
    <col min="4285" max="4512" width="11.25" style="109"/>
    <col min="4513" max="4513" width="13.75" style="109" customWidth="1"/>
    <col min="4514" max="4514" width="8.75" style="109" customWidth="1"/>
    <col min="4515" max="4515" width="9.75" style="109" customWidth="1"/>
    <col min="4516" max="4517" width="8.75" style="109" customWidth="1"/>
    <col min="4518" max="4518" width="9.75" style="109" customWidth="1"/>
    <col min="4519" max="4521" width="8.75" style="109" customWidth="1"/>
    <col min="4522" max="4522" width="8.875" style="109" customWidth="1"/>
    <col min="4523" max="4529" width="8.75" style="109" customWidth="1"/>
    <col min="4530" max="4530" width="10.25" style="109" customWidth="1"/>
    <col min="4531" max="4531" width="8.75" style="109" customWidth="1"/>
    <col min="4532" max="4532" width="9.875" style="109" customWidth="1"/>
    <col min="4533" max="4533" width="11.25" style="109" customWidth="1"/>
    <col min="4534" max="4534" width="13" style="109" customWidth="1"/>
    <col min="4535" max="4535" width="11.25" style="109" customWidth="1"/>
    <col min="4536" max="4536" width="27.125" style="109" customWidth="1"/>
    <col min="4537" max="4537" width="11.25" style="109"/>
    <col min="4538" max="4538" width="15.875" style="109" customWidth="1"/>
    <col min="4539" max="4539" width="9.75" style="109" customWidth="1"/>
    <col min="4540" max="4540" width="12.25" style="109" customWidth="1"/>
    <col min="4541" max="4768" width="11.25" style="109"/>
    <col min="4769" max="4769" width="13.75" style="109" customWidth="1"/>
    <col min="4770" max="4770" width="8.75" style="109" customWidth="1"/>
    <col min="4771" max="4771" width="9.75" style="109" customWidth="1"/>
    <col min="4772" max="4773" width="8.75" style="109" customWidth="1"/>
    <col min="4774" max="4774" width="9.75" style="109" customWidth="1"/>
    <col min="4775" max="4777" width="8.75" style="109" customWidth="1"/>
    <col min="4778" max="4778" width="8.875" style="109" customWidth="1"/>
    <col min="4779" max="4785" width="8.75" style="109" customWidth="1"/>
    <col min="4786" max="4786" width="10.25" style="109" customWidth="1"/>
    <col min="4787" max="4787" width="8.75" style="109" customWidth="1"/>
    <col min="4788" max="4788" width="9.875" style="109" customWidth="1"/>
    <col min="4789" max="4789" width="11.25" style="109" customWidth="1"/>
    <col min="4790" max="4790" width="13" style="109" customWidth="1"/>
    <col min="4791" max="4791" width="11.25" style="109" customWidth="1"/>
    <col min="4792" max="4792" width="27.125" style="109" customWidth="1"/>
    <col min="4793" max="4793" width="11.25" style="109"/>
    <col min="4794" max="4794" width="15.875" style="109" customWidth="1"/>
    <col min="4795" max="4795" width="9.75" style="109" customWidth="1"/>
    <col min="4796" max="4796" width="12.25" style="109" customWidth="1"/>
    <col min="4797" max="5024" width="11.25" style="109"/>
    <col min="5025" max="5025" width="13.75" style="109" customWidth="1"/>
    <col min="5026" max="5026" width="8.75" style="109" customWidth="1"/>
    <col min="5027" max="5027" width="9.75" style="109" customWidth="1"/>
    <col min="5028" max="5029" width="8.75" style="109" customWidth="1"/>
    <col min="5030" max="5030" width="9.75" style="109" customWidth="1"/>
    <col min="5031" max="5033" width="8.75" style="109" customWidth="1"/>
    <col min="5034" max="5034" width="8.875" style="109" customWidth="1"/>
    <col min="5035" max="5041" width="8.75" style="109" customWidth="1"/>
    <col min="5042" max="5042" width="10.25" style="109" customWidth="1"/>
    <col min="5043" max="5043" width="8.75" style="109" customWidth="1"/>
    <col min="5044" max="5044" width="9.875" style="109" customWidth="1"/>
    <col min="5045" max="5045" width="11.25" style="109" customWidth="1"/>
    <col min="5046" max="5046" width="13" style="109" customWidth="1"/>
    <col min="5047" max="5047" width="11.25" style="109" customWidth="1"/>
    <col min="5048" max="5048" width="27.125" style="109" customWidth="1"/>
    <col min="5049" max="5049" width="11.25" style="109"/>
    <col min="5050" max="5050" width="15.875" style="109" customWidth="1"/>
    <col min="5051" max="5051" width="9.75" style="109" customWidth="1"/>
    <col min="5052" max="5052" width="12.25" style="109" customWidth="1"/>
    <col min="5053" max="5280" width="11.25" style="109"/>
    <col min="5281" max="5281" width="13.75" style="109" customWidth="1"/>
    <col min="5282" max="5282" width="8.75" style="109" customWidth="1"/>
    <col min="5283" max="5283" width="9.75" style="109" customWidth="1"/>
    <col min="5284" max="5285" width="8.75" style="109" customWidth="1"/>
    <col min="5286" max="5286" width="9.75" style="109" customWidth="1"/>
    <col min="5287" max="5289" width="8.75" style="109" customWidth="1"/>
    <col min="5290" max="5290" width="8.875" style="109" customWidth="1"/>
    <col min="5291" max="5297" width="8.75" style="109" customWidth="1"/>
    <col min="5298" max="5298" width="10.25" style="109" customWidth="1"/>
    <col min="5299" max="5299" width="8.75" style="109" customWidth="1"/>
    <col min="5300" max="5300" width="9.875" style="109" customWidth="1"/>
    <col min="5301" max="5301" width="11.25" style="109" customWidth="1"/>
    <col min="5302" max="5302" width="13" style="109" customWidth="1"/>
    <col min="5303" max="5303" width="11.25" style="109" customWidth="1"/>
    <col min="5304" max="5304" width="27.125" style="109" customWidth="1"/>
    <col min="5305" max="5305" width="11.25" style="109"/>
    <col min="5306" max="5306" width="15.875" style="109" customWidth="1"/>
    <col min="5307" max="5307" width="9.75" style="109" customWidth="1"/>
    <col min="5308" max="5308" width="12.25" style="109" customWidth="1"/>
    <col min="5309" max="5536" width="11.25" style="109"/>
    <col min="5537" max="5537" width="13.75" style="109" customWidth="1"/>
    <col min="5538" max="5538" width="8.75" style="109" customWidth="1"/>
    <col min="5539" max="5539" width="9.75" style="109" customWidth="1"/>
    <col min="5540" max="5541" width="8.75" style="109" customWidth="1"/>
    <col min="5542" max="5542" width="9.75" style="109" customWidth="1"/>
    <col min="5543" max="5545" width="8.75" style="109" customWidth="1"/>
    <col min="5546" max="5546" width="8.875" style="109" customWidth="1"/>
    <col min="5547" max="5553" width="8.75" style="109" customWidth="1"/>
    <col min="5554" max="5554" width="10.25" style="109" customWidth="1"/>
    <col min="5555" max="5555" width="8.75" style="109" customWidth="1"/>
    <col min="5556" max="5556" width="9.875" style="109" customWidth="1"/>
    <col min="5557" max="5557" width="11.25" style="109" customWidth="1"/>
    <col min="5558" max="5558" width="13" style="109" customWidth="1"/>
    <col min="5559" max="5559" width="11.25" style="109" customWidth="1"/>
    <col min="5560" max="5560" width="27.125" style="109" customWidth="1"/>
    <col min="5561" max="5561" width="11.25" style="109"/>
    <col min="5562" max="5562" width="15.875" style="109" customWidth="1"/>
    <col min="5563" max="5563" width="9.75" style="109" customWidth="1"/>
    <col min="5564" max="5564" width="12.25" style="109" customWidth="1"/>
    <col min="5565" max="5792" width="11.25" style="109"/>
    <col min="5793" max="5793" width="13.75" style="109" customWidth="1"/>
    <col min="5794" max="5794" width="8.75" style="109" customWidth="1"/>
    <col min="5795" max="5795" width="9.75" style="109" customWidth="1"/>
    <col min="5796" max="5797" width="8.75" style="109" customWidth="1"/>
    <col min="5798" max="5798" width="9.75" style="109" customWidth="1"/>
    <col min="5799" max="5801" width="8.75" style="109" customWidth="1"/>
    <col min="5802" max="5802" width="8.875" style="109" customWidth="1"/>
    <col min="5803" max="5809" width="8.75" style="109" customWidth="1"/>
    <col min="5810" max="5810" width="10.25" style="109" customWidth="1"/>
    <col min="5811" max="5811" width="8.75" style="109" customWidth="1"/>
    <col min="5812" max="5812" width="9.875" style="109" customWidth="1"/>
    <col min="5813" max="5813" width="11.25" style="109" customWidth="1"/>
    <col min="5814" max="5814" width="13" style="109" customWidth="1"/>
    <col min="5815" max="5815" width="11.25" style="109" customWidth="1"/>
    <col min="5816" max="5816" width="27.125" style="109" customWidth="1"/>
    <col min="5817" max="5817" width="11.25" style="109"/>
    <col min="5818" max="5818" width="15.875" style="109" customWidth="1"/>
    <col min="5819" max="5819" width="9.75" style="109" customWidth="1"/>
    <col min="5820" max="5820" width="12.25" style="109" customWidth="1"/>
    <col min="5821" max="6048" width="11.25" style="109"/>
    <col min="6049" max="6049" width="13.75" style="109" customWidth="1"/>
    <col min="6050" max="6050" width="8.75" style="109" customWidth="1"/>
    <col min="6051" max="6051" width="9.75" style="109" customWidth="1"/>
    <col min="6052" max="6053" width="8.75" style="109" customWidth="1"/>
    <col min="6054" max="6054" width="9.75" style="109" customWidth="1"/>
    <col min="6055" max="6057" width="8.75" style="109" customWidth="1"/>
    <col min="6058" max="6058" width="8.875" style="109" customWidth="1"/>
    <col min="6059" max="6065" width="8.75" style="109" customWidth="1"/>
    <col min="6066" max="6066" width="10.25" style="109" customWidth="1"/>
    <col min="6067" max="6067" width="8.75" style="109" customWidth="1"/>
    <col min="6068" max="6068" width="9.875" style="109" customWidth="1"/>
    <col min="6069" max="6069" width="11.25" style="109" customWidth="1"/>
    <col min="6070" max="6070" width="13" style="109" customWidth="1"/>
    <col min="6071" max="6071" width="11.25" style="109" customWidth="1"/>
    <col min="6072" max="6072" width="27.125" style="109" customWidth="1"/>
    <col min="6073" max="6073" width="11.25" style="109"/>
    <col min="6074" max="6074" width="15.875" style="109" customWidth="1"/>
    <col min="6075" max="6075" width="9.75" style="109" customWidth="1"/>
    <col min="6076" max="6076" width="12.25" style="109" customWidth="1"/>
    <col min="6077" max="6304" width="11.25" style="109"/>
    <col min="6305" max="6305" width="13.75" style="109" customWidth="1"/>
    <col min="6306" max="6306" width="8.75" style="109" customWidth="1"/>
    <col min="6307" max="6307" width="9.75" style="109" customWidth="1"/>
    <col min="6308" max="6309" width="8.75" style="109" customWidth="1"/>
    <col min="6310" max="6310" width="9.75" style="109" customWidth="1"/>
    <col min="6311" max="6313" width="8.75" style="109" customWidth="1"/>
    <col min="6314" max="6314" width="8.875" style="109" customWidth="1"/>
    <col min="6315" max="6321" width="8.75" style="109" customWidth="1"/>
    <col min="6322" max="6322" width="10.25" style="109" customWidth="1"/>
    <col min="6323" max="6323" width="8.75" style="109" customWidth="1"/>
    <col min="6324" max="6324" width="9.875" style="109" customWidth="1"/>
    <col min="6325" max="6325" width="11.25" style="109" customWidth="1"/>
    <col min="6326" max="6326" width="13" style="109" customWidth="1"/>
    <col min="6327" max="6327" width="11.25" style="109" customWidth="1"/>
    <col min="6328" max="6328" width="27.125" style="109" customWidth="1"/>
    <col min="6329" max="6329" width="11.25" style="109"/>
    <col min="6330" max="6330" width="15.875" style="109" customWidth="1"/>
    <col min="6331" max="6331" width="9.75" style="109" customWidth="1"/>
    <col min="6332" max="6332" width="12.25" style="109" customWidth="1"/>
    <col min="6333" max="6560" width="11.25" style="109"/>
    <col min="6561" max="6561" width="13.75" style="109" customWidth="1"/>
    <col min="6562" max="6562" width="8.75" style="109" customWidth="1"/>
    <col min="6563" max="6563" width="9.75" style="109" customWidth="1"/>
    <col min="6564" max="6565" width="8.75" style="109" customWidth="1"/>
    <col min="6566" max="6566" width="9.75" style="109" customWidth="1"/>
    <col min="6567" max="6569" width="8.75" style="109" customWidth="1"/>
    <col min="6570" max="6570" width="8.875" style="109" customWidth="1"/>
    <col min="6571" max="6577" width="8.75" style="109" customWidth="1"/>
    <col min="6578" max="6578" width="10.25" style="109" customWidth="1"/>
    <col min="6579" max="6579" width="8.75" style="109" customWidth="1"/>
    <col min="6580" max="6580" width="9.875" style="109" customWidth="1"/>
    <col min="6581" max="6581" width="11.25" style="109" customWidth="1"/>
    <col min="6582" max="6582" width="13" style="109" customWidth="1"/>
    <col min="6583" max="6583" width="11.25" style="109" customWidth="1"/>
    <col min="6584" max="6584" width="27.125" style="109" customWidth="1"/>
    <col min="6585" max="6585" width="11.25" style="109"/>
    <col min="6586" max="6586" width="15.875" style="109" customWidth="1"/>
    <col min="6587" max="6587" width="9.75" style="109" customWidth="1"/>
    <col min="6588" max="6588" width="12.25" style="109" customWidth="1"/>
    <col min="6589" max="6816" width="11.25" style="109"/>
    <col min="6817" max="6817" width="13.75" style="109" customWidth="1"/>
    <col min="6818" max="6818" width="8.75" style="109" customWidth="1"/>
    <col min="6819" max="6819" width="9.75" style="109" customWidth="1"/>
    <col min="6820" max="6821" width="8.75" style="109" customWidth="1"/>
    <col min="6822" max="6822" width="9.75" style="109" customWidth="1"/>
    <col min="6823" max="6825" width="8.75" style="109" customWidth="1"/>
    <col min="6826" max="6826" width="8.875" style="109" customWidth="1"/>
    <col min="6827" max="6833" width="8.75" style="109" customWidth="1"/>
    <col min="6834" max="6834" width="10.25" style="109" customWidth="1"/>
    <col min="6835" max="6835" width="8.75" style="109" customWidth="1"/>
    <col min="6836" max="6836" width="9.875" style="109" customWidth="1"/>
    <col min="6837" max="6837" width="11.25" style="109" customWidth="1"/>
    <col min="6838" max="6838" width="13" style="109" customWidth="1"/>
    <col min="6839" max="6839" width="11.25" style="109" customWidth="1"/>
    <col min="6840" max="6840" width="27.125" style="109" customWidth="1"/>
    <col min="6841" max="6841" width="11.25" style="109"/>
    <col min="6842" max="6842" width="15.875" style="109" customWidth="1"/>
    <col min="6843" max="6843" width="9.75" style="109" customWidth="1"/>
    <col min="6844" max="6844" width="12.25" style="109" customWidth="1"/>
    <col min="6845" max="7072" width="11.25" style="109"/>
    <col min="7073" max="7073" width="13.75" style="109" customWidth="1"/>
    <col min="7074" max="7074" width="8.75" style="109" customWidth="1"/>
    <col min="7075" max="7075" width="9.75" style="109" customWidth="1"/>
    <col min="7076" max="7077" width="8.75" style="109" customWidth="1"/>
    <col min="7078" max="7078" width="9.75" style="109" customWidth="1"/>
    <col min="7079" max="7081" width="8.75" style="109" customWidth="1"/>
    <col min="7082" max="7082" width="8.875" style="109" customWidth="1"/>
    <col min="7083" max="7089" width="8.75" style="109" customWidth="1"/>
    <col min="7090" max="7090" width="10.25" style="109" customWidth="1"/>
    <col min="7091" max="7091" width="8.75" style="109" customWidth="1"/>
    <col min="7092" max="7092" width="9.875" style="109" customWidth="1"/>
    <col min="7093" max="7093" width="11.25" style="109" customWidth="1"/>
    <col min="7094" max="7094" width="13" style="109" customWidth="1"/>
    <col min="7095" max="7095" width="11.25" style="109" customWidth="1"/>
    <col min="7096" max="7096" width="27.125" style="109" customWidth="1"/>
    <col min="7097" max="7097" width="11.25" style="109"/>
    <col min="7098" max="7098" width="15.875" style="109" customWidth="1"/>
    <col min="7099" max="7099" width="9.75" style="109" customWidth="1"/>
    <col min="7100" max="7100" width="12.25" style="109" customWidth="1"/>
    <col min="7101" max="7328" width="11.25" style="109"/>
    <col min="7329" max="7329" width="13.75" style="109" customWidth="1"/>
    <col min="7330" max="7330" width="8.75" style="109" customWidth="1"/>
    <col min="7331" max="7331" width="9.75" style="109" customWidth="1"/>
    <col min="7332" max="7333" width="8.75" style="109" customWidth="1"/>
    <col min="7334" max="7334" width="9.75" style="109" customWidth="1"/>
    <col min="7335" max="7337" width="8.75" style="109" customWidth="1"/>
    <col min="7338" max="7338" width="8.875" style="109" customWidth="1"/>
    <col min="7339" max="7345" width="8.75" style="109" customWidth="1"/>
    <col min="7346" max="7346" width="10.25" style="109" customWidth="1"/>
    <col min="7347" max="7347" width="8.75" style="109" customWidth="1"/>
    <col min="7348" max="7348" width="9.875" style="109" customWidth="1"/>
    <col min="7349" max="7349" width="11.25" style="109" customWidth="1"/>
    <col min="7350" max="7350" width="13" style="109" customWidth="1"/>
    <col min="7351" max="7351" width="11.25" style="109" customWidth="1"/>
    <col min="7352" max="7352" width="27.125" style="109" customWidth="1"/>
    <col min="7353" max="7353" width="11.25" style="109"/>
    <col min="7354" max="7354" width="15.875" style="109" customWidth="1"/>
    <col min="7355" max="7355" width="9.75" style="109" customWidth="1"/>
    <col min="7356" max="7356" width="12.25" style="109" customWidth="1"/>
    <col min="7357" max="7584" width="11.25" style="109"/>
    <col min="7585" max="7585" width="13.75" style="109" customWidth="1"/>
    <col min="7586" max="7586" width="8.75" style="109" customWidth="1"/>
    <col min="7587" max="7587" width="9.75" style="109" customWidth="1"/>
    <col min="7588" max="7589" width="8.75" style="109" customWidth="1"/>
    <col min="7590" max="7590" width="9.75" style="109" customWidth="1"/>
    <col min="7591" max="7593" width="8.75" style="109" customWidth="1"/>
    <col min="7594" max="7594" width="8.875" style="109" customWidth="1"/>
    <col min="7595" max="7601" width="8.75" style="109" customWidth="1"/>
    <col min="7602" max="7602" width="10.25" style="109" customWidth="1"/>
    <col min="7603" max="7603" width="8.75" style="109" customWidth="1"/>
    <col min="7604" max="7604" width="9.875" style="109" customWidth="1"/>
    <col min="7605" max="7605" width="11.25" style="109" customWidth="1"/>
    <col min="7606" max="7606" width="13" style="109" customWidth="1"/>
    <col min="7607" max="7607" width="11.25" style="109" customWidth="1"/>
    <col min="7608" max="7608" width="27.125" style="109" customWidth="1"/>
    <col min="7609" max="7609" width="11.25" style="109"/>
    <col min="7610" max="7610" width="15.875" style="109" customWidth="1"/>
    <col min="7611" max="7611" width="9.75" style="109" customWidth="1"/>
    <col min="7612" max="7612" width="12.25" style="109" customWidth="1"/>
    <col min="7613" max="7840" width="11.25" style="109"/>
    <col min="7841" max="7841" width="13.75" style="109" customWidth="1"/>
    <col min="7842" max="7842" width="8.75" style="109" customWidth="1"/>
    <col min="7843" max="7843" width="9.75" style="109" customWidth="1"/>
    <col min="7844" max="7845" width="8.75" style="109" customWidth="1"/>
    <col min="7846" max="7846" width="9.75" style="109" customWidth="1"/>
    <col min="7847" max="7849" width="8.75" style="109" customWidth="1"/>
    <col min="7850" max="7850" width="8.875" style="109" customWidth="1"/>
    <col min="7851" max="7857" width="8.75" style="109" customWidth="1"/>
    <col min="7858" max="7858" width="10.25" style="109" customWidth="1"/>
    <col min="7859" max="7859" width="8.75" style="109" customWidth="1"/>
    <col min="7860" max="7860" width="9.875" style="109" customWidth="1"/>
    <col min="7861" max="7861" width="11.25" style="109" customWidth="1"/>
    <col min="7862" max="7862" width="13" style="109" customWidth="1"/>
    <col min="7863" max="7863" width="11.25" style="109" customWidth="1"/>
    <col min="7864" max="7864" width="27.125" style="109" customWidth="1"/>
    <col min="7865" max="7865" width="11.25" style="109"/>
    <col min="7866" max="7866" width="15.875" style="109" customWidth="1"/>
    <col min="7867" max="7867" width="9.75" style="109" customWidth="1"/>
    <col min="7868" max="7868" width="12.25" style="109" customWidth="1"/>
    <col min="7869" max="8096" width="11.25" style="109"/>
    <col min="8097" max="8097" width="13.75" style="109" customWidth="1"/>
    <col min="8098" max="8098" width="8.75" style="109" customWidth="1"/>
    <col min="8099" max="8099" width="9.75" style="109" customWidth="1"/>
    <col min="8100" max="8101" width="8.75" style="109" customWidth="1"/>
    <col min="8102" max="8102" width="9.75" style="109" customWidth="1"/>
    <col min="8103" max="8105" width="8.75" style="109" customWidth="1"/>
    <col min="8106" max="8106" width="8.875" style="109" customWidth="1"/>
    <col min="8107" max="8113" width="8.75" style="109" customWidth="1"/>
    <col min="8114" max="8114" width="10.25" style="109" customWidth="1"/>
    <col min="8115" max="8115" width="8.75" style="109" customWidth="1"/>
    <col min="8116" max="8116" width="9.875" style="109" customWidth="1"/>
    <col min="8117" max="8117" width="11.25" style="109" customWidth="1"/>
    <col min="8118" max="8118" width="13" style="109" customWidth="1"/>
    <col min="8119" max="8119" width="11.25" style="109" customWidth="1"/>
    <col min="8120" max="8120" width="27.125" style="109" customWidth="1"/>
    <col min="8121" max="8121" width="11.25" style="109"/>
    <col min="8122" max="8122" width="15.875" style="109" customWidth="1"/>
    <col min="8123" max="8123" width="9.75" style="109" customWidth="1"/>
    <col min="8124" max="8124" width="12.25" style="109" customWidth="1"/>
    <col min="8125" max="8352" width="11.25" style="109"/>
    <col min="8353" max="8353" width="13.75" style="109" customWidth="1"/>
    <col min="8354" max="8354" width="8.75" style="109" customWidth="1"/>
    <col min="8355" max="8355" width="9.75" style="109" customWidth="1"/>
    <col min="8356" max="8357" width="8.75" style="109" customWidth="1"/>
    <col min="8358" max="8358" width="9.75" style="109" customWidth="1"/>
    <col min="8359" max="8361" width="8.75" style="109" customWidth="1"/>
    <col min="8362" max="8362" width="8.875" style="109" customWidth="1"/>
    <col min="8363" max="8369" width="8.75" style="109" customWidth="1"/>
    <col min="8370" max="8370" width="10.25" style="109" customWidth="1"/>
    <col min="8371" max="8371" width="8.75" style="109" customWidth="1"/>
    <col min="8372" max="8372" width="9.875" style="109" customWidth="1"/>
    <col min="8373" max="8373" width="11.25" style="109" customWidth="1"/>
    <col min="8374" max="8374" width="13" style="109" customWidth="1"/>
    <col min="8375" max="8375" width="11.25" style="109" customWidth="1"/>
    <col min="8376" max="8376" width="27.125" style="109" customWidth="1"/>
    <col min="8377" max="8377" width="11.25" style="109"/>
    <col min="8378" max="8378" width="15.875" style="109" customWidth="1"/>
    <col min="8379" max="8379" width="9.75" style="109" customWidth="1"/>
    <col min="8380" max="8380" width="12.25" style="109" customWidth="1"/>
    <col min="8381" max="8608" width="11.25" style="109"/>
    <col min="8609" max="8609" width="13.75" style="109" customWidth="1"/>
    <col min="8610" max="8610" width="8.75" style="109" customWidth="1"/>
    <col min="8611" max="8611" width="9.75" style="109" customWidth="1"/>
    <col min="8612" max="8613" width="8.75" style="109" customWidth="1"/>
    <col min="8614" max="8614" width="9.75" style="109" customWidth="1"/>
    <col min="8615" max="8617" width="8.75" style="109" customWidth="1"/>
    <col min="8618" max="8618" width="8.875" style="109" customWidth="1"/>
    <col min="8619" max="8625" width="8.75" style="109" customWidth="1"/>
    <col min="8626" max="8626" width="10.25" style="109" customWidth="1"/>
    <col min="8627" max="8627" width="8.75" style="109" customWidth="1"/>
    <col min="8628" max="8628" width="9.875" style="109" customWidth="1"/>
    <col min="8629" max="8629" width="11.25" style="109" customWidth="1"/>
    <col min="8630" max="8630" width="13" style="109" customWidth="1"/>
    <col min="8631" max="8631" width="11.25" style="109" customWidth="1"/>
    <col min="8632" max="8632" width="27.125" style="109" customWidth="1"/>
    <col min="8633" max="8633" width="11.25" style="109"/>
    <col min="8634" max="8634" width="15.875" style="109" customWidth="1"/>
    <col min="8635" max="8635" width="9.75" style="109" customWidth="1"/>
    <col min="8636" max="8636" width="12.25" style="109" customWidth="1"/>
    <col min="8637" max="8864" width="11.25" style="109"/>
    <col min="8865" max="8865" width="13.75" style="109" customWidth="1"/>
    <col min="8866" max="8866" width="8.75" style="109" customWidth="1"/>
    <col min="8867" max="8867" width="9.75" style="109" customWidth="1"/>
    <col min="8868" max="8869" width="8.75" style="109" customWidth="1"/>
    <col min="8870" max="8870" width="9.75" style="109" customWidth="1"/>
    <col min="8871" max="8873" width="8.75" style="109" customWidth="1"/>
    <col min="8874" max="8874" width="8.875" style="109" customWidth="1"/>
    <col min="8875" max="8881" width="8.75" style="109" customWidth="1"/>
    <col min="8882" max="8882" width="10.25" style="109" customWidth="1"/>
    <col min="8883" max="8883" width="8.75" style="109" customWidth="1"/>
    <col min="8884" max="8884" width="9.875" style="109" customWidth="1"/>
    <col min="8885" max="8885" width="11.25" style="109" customWidth="1"/>
    <col min="8886" max="8886" width="13" style="109" customWidth="1"/>
    <col min="8887" max="8887" width="11.25" style="109" customWidth="1"/>
    <col min="8888" max="8888" width="27.125" style="109" customWidth="1"/>
    <col min="8889" max="8889" width="11.25" style="109"/>
    <col min="8890" max="8890" width="15.875" style="109" customWidth="1"/>
    <col min="8891" max="8891" width="9.75" style="109" customWidth="1"/>
    <col min="8892" max="8892" width="12.25" style="109" customWidth="1"/>
    <col min="8893" max="9120" width="11.25" style="109"/>
    <col min="9121" max="9121" width="13.75" style="109" customWidth="1"/>
    <col min="9122" max="9122" width="8.75" style="109" customWidth="1"/>
    <col min="9123" max="9123" width="9.75" style="109" customWidth="1"/>
    <col min="9124" max="9125" width="8.75" style="109" customWidth="1"/>
    <col min="9126" max="9126" width="9.75" style="109" customWidth="1"/>
    <col min="9127" max="9129" width="8.75" style="109" customWidth="1"/>
    <col min="9130" max="9130" width="8.875" style="109" customWidth="1"/>
    <col min="9131" max="9137" width="8.75" style="109" customWidth="1"/>
    <col min="9138" max="9138" width="10.25" style="109" customWidth="1"/>
    <col min="9139" max="9139" width="8.75" style="109" customWidth="1"/>
    <col min="9140" max="9140" width="9.875" style="109" customWidth="1"/>
    <col min="9141" max="9141" width="11.25" style="109" customWidth="1"/>
    <col min="9142" max="9142" width="13" style="109" customWidth="1"/>
    <col min="9143" max="9143" width="11.25" style="109" customWidth="1"/>
    <col min="9144" max="9144" width="27.125" style="109" customWidth="1"/>
    <col min="9145" max="9145" width="11.25" style="109"/>
    <col min="9146" max="9146" width="15.875" style="109" customWidth="1"/>
    <col min="9147" max="9147" width="9.75" style="109" customWidth="1"/>
    <col min="9148" max="9148" width="12.25" style="109" customWidth="1"/>
    <col min="9149" max="9376" width="11.25" style="109"/>
    <col min="9377" max="9377" width="13.75" style="109" customWidth="1"/>
    <col min="9378" max="9378" width="8.75" style="109" customWidth="1"/>
    <col min="9379" max="9379" width="9.75" style="109" customWidth="1"/>
    <col min="9380" max="9381" width="8.75" style="109" customWidth="1"/>
    <col min="9382" max="9382" width="9.75" style="109" customWidth="1"/>
    <col min="9383" max="9385" width="8.75" style="109" customWidth="1"/>
    <col min="9386" max="9386" width="8.875" style="109" customWidth="1"/>
    <col min="9387" max="9393" width="8.75" style="109" customWidth="1"/>
    <col min="9394" max="9394" width="10.25" style="109" customWidth="1"/>
    <col min="9395" max="9395" width="8.75" style="109" customWidth="1"/>
    <col min="9396" max="9396" width="9.875" style="109" customWidth="1"/>
    <col min="9397" max="9397" width="11.25" style="109" customWidth="1"/>
    <col min="9398" max="9398" width="13" style="109" customWidth="1"/>
    <col min="9399" max="9399" width="11.25" style="109" customWidth="1"/>
    <col min="9400" max="9400" width="27.125" style="109" customWidth="1"/>
    <col min="9401" max="9401" width="11.25" style="109"/>
    <col min="9402" max="9402" width="15.875" style="109" customWidth="1"/>
    <col min="9403" max="9403" width="9.75" style="109" customWidth="1"/>
    <col min="9404" max="9404" width="12.25" style="109" customWidth="1"/>
    <col min="9405" max="9632" width="11.25" style="109"/>
    <col min="9633" max="9633" width="13.75" style="109" customWidth="1"/>
    <col min="9634" max="9634" width="8.75" style="109" customWidth="1"/>
    <col min="9635" max="9635" width="9.75" style="109" customWidth="1"/>
    <col min="9636" max="9637" width="8.75" style="109" customWidth="1"/>
    <col min="9638" max="9638" width="9.75" style="109" customWidth="1"/>
    <col min="9639" max="9641" width="8.75" style="109" customWidth="1"/>
    <col min="9642" max="9642" width="8.875" style="109" customWidth="1"/>
    <col min="9643" max="9649" width="8.75" style="109" customWidth="1"/>
    <col min="9650" max="9650" width="10.25" style="109" customWidth="1"/>
    <col min="9651" max="9651" width="8.75" style="109" customWidth="1"/>
    <col min="9652" max="9652" width="9.875" style="109" customWidth="1"/>
    <col min="9653" max="9653" width="11.25" style="109" customWidth="1"/>
    <col min="9654" max="9654" width="13" style="109" customWidth="1"/>
    <col min="9655" max="9655" width="11.25" style="109" customWidth="1"/>
    <col min="9656" max="9656" width="27.125" style="109" customWidth="1"/>
    <col min="9657" max="9657" width="11.25" style="109"/>
    <col min="9658" max="9658" width="15.875" style="109" customWidth="1"/>
    <col min="9659" max="9659" width="9.75" style="109" customWidth="1"/>
    <col min="9660" max="9660" width="12.25" style="109" customWidth="1"/>
    <col min="9661" max="9888" width="11.25" style="109"/>
    <col min="9889" max="9889" width="13.75" style="109" customWidth="1"/>
    <col min="9890" max="9890" width="8.75" style="109" customWidth="1"/>
    <col min="9891" max="9891" width="9.75" style="109" customWidth="1"/>
    <col min="9892" max="9893" width="8.75" style="109" customWidth="1"/>
    <col min="9894" max="9894" width="9.75" style="109" customWidth="1"/>
    <col min="9895" max="9897" width="8.75" style="109" customWidth="1"/>
    <col min="9898" max="9898" width="8.875" style="109" customWidth="1"/>
    <col min="9899" max="9905" width="8.75" style="109" customWidth="1"/>
    <col min="9906" max="9906" width="10.25" style="109" customWidth="1"/>
    <col min="9907" max="9907" width="8.75" style="109" customWidth="1"/>
    <col min="9908" max="9908" width="9.875" style="109" customWidth="1"/>
    <col min="9909" max="9909" width="11.25" style="109" customWidth="1"/>
    <col min="9910" max="9910" width="13" style="109" customWidth="1"/>
    <col min="9911" max="9911" width="11.25" style="109" customWidth="1"/>
    <col min="9912" max="9912" width="27.125" style="109" customWidth="1"/>
    <col min="9913" max="9913" width="11.25" style="109"/>
    <col min="9914" max="9914" width="15.875" style="109" customWidth="1"/>
    <col min="9915" max="9915" width="9.75" style="109" customWidth="1"/>
    <col min="9916" max="9916" width="12.25" style="109" customWidth="1"/>
    <col min="9917" max="10144" width="11.25" style="109"/>
    <col min="10145" max="10145" width="13.75" style="109" customWidth="1"/>
    <col min="10146" max="10146" width="8.75" style="109" customWidth="1"/>
    <col min="10147" max="10147" width="9.75" style="109" customWidth="1"/>
    <col min="10148" max="10149" width="8.75" style="109" customWidth="1"/>
    <col min="10150" max="10150" width="9.75" style="109" customWidth="1"/>
    <col min="10151" max="10153" width="8.75" style="109" customWidth="1"/>
    <col min="10154" max="10154" width="8.875" style="109" customWidth="1"/>
    <col min="10155" max="10161" width="8.75" style="109" customWidth="1"/>
    <col min="10162" max="10162" width="10.25" style="109" customWidth="1"/>
    <col min="10163" max="10163" width="8.75" style="109" customWidth="1"/>
    <col min="10164" max="10164" width="9.875" style="109" customWidth="1"/>
    <col min="10165" max="10165" width="11.25" style="109" customWidth="1"/>
    <col min="10166" max="10166" width="13" style="109" customWidth="1"/>
    <col min="10167" max="10167" width="11.25" style="109" customWidth="1"/>
    <col min="10168" max="10168" width="27.125" style="109" customWidth="1"/>
    <col min="10169" max="10169" width="11.25" style="109"/>
    <col min="10170" max="10170" width="15.875" style="109" customWidth="1"/>
    <col min="10171" max="10171" width="9.75" style="109" customWidth="1"/>
    <col min="10172" max="10172" width="12.25" style="109" customWidth="1"/>
    <col min="10173" max="10400" width="11.25" style="109"/>
    <col min="10401" max="10401" width="13.75" style="109" customWidth="1"/>
    <col min="10402" max="10402" width="8.75" style="109" customWidth="1"/>
    <col min="10403" max="10403" width="9.75" style="109" customWidth="1"/>
    <col min="10404" max="10405" width="8.75" style="109" customWidth="1"/>
    <col min="10406" max="10406" width="9.75" style="109" customWidth="1"/>
    <col min="10407" max="10409" width="8.75" style="109" customWidth="1"/>
    <col min="10410" max="10410" width="8.875" style="109" customWidth="1"/>
    <col min="10411" max="10417" width="8.75" style="109" customWidth="1"/>
    <col min="10418" max="10418" width="10.25" style="109" customWidth="1"/>
    <col min="10419" max="10419" width="8.75" style="109" customWidth="1"/>
    <col min="10420" max="10420" width="9.875" style="109" customWidth="1"/>
    <col min="10421" max="10421" width="11.25" style="109" customWidth="1"/>
    <col min="10422" max="10422" width="13" style="109" customWidth="1"/>
    <col min="10423" max="10423" width="11.25" style="109" customWidth="1"/>
    <col min="10424" max="10424" width="27.125" style="109" customWidth="1"/>
    <col min="10425" max="10425" width="11.25" style="109"/>
    <col min="10426" max="10426" width="15.875" style="109" customWidth="1"/>
    <col min="10427" max="10427" width="9.75" style="109" customWidth="1"/>
    <col min="10428" max="10428" width="12.25" style="109" customWidth="1"/>
    <col min="10429" max="10656" width="11.25" style="109"/>
    <col min="10657" max="10657" width="13.75" style="109" customWidth="1"/>
    <col min="10658" max="10658" width="8.75" style="109" customWidth="1"/>
    <col min="10659" max="10659" width="9.75" style="109" customWidth="1"/>
    <col min="10660" max="10661" width="8.75" style="109" customWidth="1"/>
    <col min="10662" max="10662" width="9.75" style="109" customWidth="1"/>
    <col min="10663" max="10665" width="8.75" style="109" customWidth="1"/>
    <col min="10666" max="10666" width="8.875" style="109" customWidth="1"/>
    <col min="10667" max="10673" width="8.75" style="109" customWidth="1"/>
    <col min="10674" max="10674" width="10.25" style="109" customWidth="1"/>
    <col min="10675" max="10675" width="8.75" style="109" customWidth="1"/>
    <col min="10676" max="10676" width="9.875" style="109" customWidth="1"/>
    <col min="10677" max="10677" width="11.25" style="109" customWidth="1"/>
    <col min="10678" max="10678" width="13" style="109" customWidth="1"/>
    <col min="10679" max="10679" width="11.25" style="109" customWidth="1"/>
    <col min="10680" max="10680" width="27.125" style="109" customWidth="1"/>
    <col min="10681" max="10681" width="11.25" style="109"/>
    <col min="10682" max="10682" width="15.875" style="109" customWidth="1"/>
    <col min="10683" max="10683" width="9.75" style="109" customWidth="1"/>
    <col min="10684" max="10684" width="12.25" style="109" customWidth="1"/>
    <col min="10685" max="10912" width="11.25" style="109"/>
    <col min="10913" max="10913" width="13.75" style="109" customWidth="1"/>
    <col min="10914" max="10914" width="8.75" style="109" customWidth="1"/>
    <col min="10915" max="10915" width="9.75" style="109" customWidth="1"/>
    <col min="10916" max="10917" width="8.75" style="109" customWidth="1"/>
    <col min="10918" max="10918" width="9.75" style="109" customWidth="1"/>
    <col min="10919" max="10921" width="8.75" style="109" customWidth="1"/>
    <col min="10922" max="10922" width="8.875" style="109" customWidth="1"/>
    <col min="10923" max="10929" width="8.75" style="109" customWidth="1"/>
    <col min="10930" max="10930" width="10.25" style="109" customWidth="1"/>
    <col min="10931" max="10931" width="8.75" style="109" customWidth="1"/>
    <col min="10932" max="10932" width="9.875" style="109" customWidth="1"/>
    <col min="10933" max="10933" width="11.25" style="109" customWidth="1"/>
    <col min="10934" max="10934" width="13" style="109" customWidth="1"/>
    <col min="10935" max="10935" width="11.25" style="109" customWidth="1"/>
    <col min="10936" max="10936" width="27.125" style="109" customWidth="1"/>
    <col min="10937" max="10937" width="11.25" style="109"/>
    <col min="10938" max="10938" width="15.875" style="109" customWidth="1"/>
    <col min="10939" max="10939" width="9.75" style="109" customWidth="1"/>
    <col min="10940" max="10940" width="12.25" style="109" customWidth="1"/>
    <col min="10941" max="11168" width="11.25" style="109"/>
    <col min="11169" max="11169" width="13.75" style="109" customWidth="1"/>
    <col min="11170" max="11170" width="8.75" style="109" customWidth="1"/>
    <col min="11171" max="11171" width="9.75" style="109" customWidth="1"/>
    <col min="11172" max="11173" width="8.75" style="109" customWidth="1"/>
    <col min="11174" max="11174" width="9.75" style="109" customWidth="1"/>
    <col min="11175" max="11177" width="8.75" style="109" customWidth="1"/>
    <col min="11178" max="11178" width="8.875" style="109" customWidth="1"/>
    <col min="11179" max="11185" width="8.75" style="109" customWidth="1"/>
    <col min="11186" max="11186" width="10.25" style="109" customWidth="1"/>
    <col min="11187" max="11187" width="8.75" style="109" customWidth="1"/>
    <col min="11188" max="11188" width="9.875" style="109" customWidth="1"/>
    <col min="11189" max="11189" width="11.25" style="109" customWidth="1"/>
    <col min="11190" max="11190" width="13" style="109" customWidth="1"/>
    <col min="11191" max="11191" width="11.25" style="109" customWidth="1"/>
    <col min="11192" max="11192" width="27.125" style="109" customWidth="1"/>
    <col min="11193" max="11193" width="11.25" style="109"/>
    <col min="11194" max="11194" width="15.875" style="109" customWidth="1"/>
    <col min="11195" max="11195" width="9.75" style="109" customWidth="1"/>
    <col min="11196" max="11196" width="12.25" style="109" customWidth="1"/>
    <col min="11197" max="11424" width="11.25" style="109"/>
    <col min="11425" max="11425" width="13.75" style="109" customWidth="1"/>
    <col min="11426" max="11426" width="8.75" style="109" customWidth="1"/>
    <col min="11427" max="11427" width="9.75" style="109" customWidth="1"/>
    <col min="11428" max="11429" width="8.75" style="109" customWidth="1"/>
    <col min="11430" max="11430" width="9.75" style="109" customWidth="1"/>
    <col min="11431" max="11433" width="8.75" style="109" customWidth="1"/>
    <col min="11434" max="11434" width="8.875" style="109" customWidth="1"/>
    <col min="11435" max="11441" width="8.75" style="109" customWidth="1"/>
    <col min="11442" max="11442" width="10.25" style="109" customWidth="1"/>
    <col min="11443" max="11443" width="8.75" style="109" customWidth="1"/>
    <col min="11444" max="11444" width="9.875" style="109" customWidth="1"/>
    <col min="11445" max="11445" width="11.25" style="109" customWidth="1"/>
    <col min="11446" max="11446" width="13" style="109" customWidth="1"/>
    <col min="11447" max="11447" width="11.25" style="109" customWidth="1"/>
    <col min="11448" max="11448" width="27.125" style="109" customWidth="1"/>
    <col min="11449" max="11449" width="11.25" style="109"/>
    <col min="11450" max="11450" width="15.875" style="109" customWidth="1"/>
    <col min="11451" max="11451" width="9.75" style="109" customWidth="1"/>
    <col min="11452" max="11452" width="12.25" style="109" customWidth="1"/>
    <col min="11453" max="11680" width="11.25" style="109"/>
    <col min="11681" max="11681" width="13.75" style="109" customWidth="1"/>
    <col min="11682" max="11682" width="8.75" style="109" customWidth="1"/>
    <col min="11683" max="11683" width="9.75" style="109" customWidth="1"/>
    <col min="11684" max="11685" width="8.75" style="109" customWidth="1"/>
    <col min="11686" max="11686" width="9.75" style="109" customWidth="1"/>
    <col min="11687" max="11689" width="8.75" style="109" customWidth="1"/>
    <col min="11690" max="11690" width="8.875" style="109" customWidth="1"/>
    <col min="11691" max="11697" width="8.75" style="109" customWidth="1"/>
    <col min="11698" max="11698" width="10.25" style="109" customWidth="1"/>
    <col min="11699" max="11699" width="8.75" style="109" customWidth="1"/>
    <col min="11700" max="11700" width="9.875" style="109" customWidth="1"/>
    <col min="11701" max="11701" width="11.25" style="109" customWidth="1"/>
    <col min="11702" max="11702" width="13" style="109" customWidth="1"/>
    <col min="11703" max="11703" width="11.25" style="109" customWidth="1"/>
    <col min="11704" max="11704" width="27.125" style="109" customWidth="1"/>
    <col min="11705" max="11705" width="11.25" style="109"/>
    <col min="11706" max="11706" width="15.875" style="109" customWidth="1"/>
    <col min="11707" max="11707" width="9.75" style="109" customWidth="1"/>
    <col min="11708" max="11708" width="12.25" style="109" customWidth="1"/>
    <col min="11709" max="11936" width="11.25" style="109"/>
    <col min="11937" max="11937" width="13.75" style="109" customWidth="1"/>
    <col min="11938" max="11938" width="8.75" style="109" customWidth="1"/>
    <col min="11939" max="11939" width="9.75" style="109" customWidth="1"/>
    <col min="11940" max="11941" width="8.75" style="109" customWidth="1"/>
    <col min="11942" max="11942" width="9.75" style="109" customWidth="1"/>
    <col min="11943" max="11945" width="8.75" style="109" customWidth="1"/>
    <col min="11946" max="11946" width="8.875" style="109" customWidth="1"/>
    <col min="11947" max="11953" width="8.75" style="109" customWidth="1"/>
    <col min="11954" max="11954" width="10.25" style="109" customWidth="1"/>
    <col min="11955" max="11955" width="8.75" style="109" customWidth="1"/>
    <col min="11956" max="11956" width="9.875" style="109" customWidth="1"/>
    <col min="11957" max="11957" width="11.25" style="109" customWidth="1"/>
    <col min="11958" max="11958" width="13" style="109" customWidth="1"/>
    <col min="11959" max="11959" width="11.25" style="109" customWidth="1"/>
    <col min="11960" max="11960" width="27.125" style="109" customWidth="1"/>
    <col min="11961" max="11961" width="11.25" style="109"/>
    <col min="11962" max="11962" width="15.875" style="109" customWidth="1"/>
    <col min="11963" max="11963" width="9.75" style="109" customWidth="1"/>
    <col min="11964" max="11964" width="12.25" style="109" customWidth="1"/>
    <col min="11965" max="12192" width="11.25" style="109"/>
    <col min="12193" max="12193" width="13.75" style="109" customWidth="1"/>
    <col min="12194" max="12194" width="8.75" style="109" customWidth="1"/>
    <col min="12195" max="12195" width="9.75" style="109" customWidth="1"/>
    <col min="12196" max="12197" width="8.75" style="109" customWidth="1"/>
    <col min="12198" max="12198" width="9.75" style="109" customWidth="1"/>
    <col min="12199" max="12201" width="8.75" style="109" customWidth="1"/>
    <col min="12202" max="12202" width="8.875" style="109" customWidth="1"/>
    <col min="12203" max="12209" width="8.75" style="109" customWidth="1"/>
    <col min="12210" max="12210" width="10.25" style="109" customWidth="1"/>
    <col min="12211" max="12211" width="8.75" style="109" customWidth="1"/>
    <col min="12212" max="12212" width="9.875" style="109" customWidth="1"/>
    <col min="12213" max="12213" width="11.25" style="109" customWidth="1"/>
    <col min="12214" max="12214" width="13" style="109" customWidth="1"/>
    <col min="12215" max="12215" width="11.25" style="109" customWidth="1"/>
    <col min="12216" max="12216" width="27.125" style="109" customWidth="1"/>
    <col min="12217" max="12217" width="11.25" style="109"/>
    <col min="12218" max="12218" width="15.875" style="109" customWidth="1"/>
    <col min="12219" max="12219" width="9.75" style="109" customWidth="1"/>
    <col min="12220" max="12220" width="12.25" style="109" customWidth="1"/>
    <col min="12221" max="12448" width="11.25" style="109"/>
    <col min="12449" max="12449" width="13.75" style="109" customWidth="1"/>
    <col min="12450" max="12450" width="8.75" style="109" customWidth="1"/>
    <col min="12451" max="12451" width="9.75" style="109" customWidth="1"/>
    <col min="12452" max="12453" width="8.75" style="109" customWidth="1"/>
    <col min="12454" max="12454" width="9.75" style="109" customWidth="1"/>
    <col min="12455" max="12457" width="8.75" style="109" customWidth="1"/>
    <col min="12458" max="12458" width="8.875" style="109" customWidth="1"/>
    <col min="12459" max="12465" width="8.75" style="109" customWidth="1"/>
    <col min="12466" max="12466" width="10.25" style="109" customWidth="1"/>
    <col min="12467" max="12467" width="8.75" style="109" customWidth="1"/>
    <col min="12468" max="12468" width="9.875" style="109" customWidth="1"/>
    <col min="12469" max="12469" width="11.25" style="109" customWidth="1"/>
    <col min="12470" max="12470" width="13" style="109" customWidth="1"/>
    <col min="12471" max="12471" width="11.25" style="109" customWidth="1"/>
    <col min="12472" max="12472" width="27.125" style="109" customWidth="1"/>
    <col min="12473" max="12473" width="11.25" style="109"/>
    <col min="12474" max="12474" width="15.875" style="109" customWidth="1"/>
    <col min="12475" max="12475" width="9.75" style="109" customWidth="1"/>
    <col min="12476" max="12476" width="12.25" style="109" customWidth="1"/>
    <col min="12477" max="12704" width="11.25" style="109"/>
    <col min="12705" max="12705" width="13.75" style="109" customWidth="1"/>
    <col min="12706" max="12706" width="8.75" style="109" customWidth="1"/>
    <col min="12707" max="12707" width="9.75" style="109" customWidth="1"/>
    <col min="12708" max="12709" width="8.75" style="109" customWidth="1"/>
    <col min="12710" max="12710" width="9.75" style="109" customWidth="1"/>
    <col min="12711" max="12713" width="8.75" style="109" customWidth="1"/>
    <col min="12714" max="12714" width="8.875" style="109" customWidth="1"/>
    <col min="12715" max="12721" width="8.75" style="109" customWidth="1"/>
    <col min="12722" max="12722" width="10.25" style="109" customWidth="1"/>
    <col min="12723" max="12723" width="8.75" style="109" customWidth="1"/>
    <col min="12724" max="12724" width="9.875" style="109" customWidth="1"/>
    <col min="12725" max="12725" width="11.25" style="109" customWidth="1"/>
    <col min="12726" max="12726" width="13" style="109" customWidth="1"/>
    <col min="12727" max="12727" width="11.25" style="109" customWidth="1"/>
    <col min="12728" max="12728" width="27.125" style="109" customWidth="1"/>
    <col min="12729" max="12729" width="11.25" style="109"/>
    <col min="12730" max="12730" width="15.875" style="109" customWidth="1"/>
    <col min="12731" max="12731" width="9.75" style="109" customWidth="1"/>
    <col min="12732" max="12732" width="12.25" style="109" customWidth="1"/>
    <col min="12733" max="12960" width="11.25" style="109"/>
    <col min="12961" max="12961" width="13.75" style="109" customWidth="1"/>
    <col min="12962" max="12962" width="8.75" style="109" customWidth="1"/>
    <col min="12963" max="12963" width="9.75" style="109" customWidth="1"/>
    <col min="12964" max="12965" width="8.75" style="109" customWidth="1"/>
    <col min="12966" max="12966" width="9.75" style="109" customWidth="1"/>
    <col min="12967" max="12969" width="8.75" style="109" customWidth="1"/>
    <col min="12970" max="12970" width="8.875" style="109" customWidth="1"/>
    <col min="12971" max="12977" width="8.75" style="109" customWidth="1"/>
    <col min="12978" max="12978" width="10.25" style="109" customWidth="1"/>
    <col min="12979" max="12979" width="8.75" style="109" customWidth="1"/>
    <col min="12980" max="12980" width="9.875" style="109" customWidth="1"/>
    <col min="12981" max="12981" width="11.25" style="109" customWidth="1"/>
    <col min="12982" max="12982" width="13" style="109" customWidth="1"/>
    <col min="12983" max="12983" width="11.25" style="109" customWidth="1"/>
    <col min="12984" max="12984" width="27.125" style="109" customWidth="1"/>
    <col min="12985" max="12985" width="11.25" style="109"/>
    <col min="12986" max="12986" width="15.875" style="109" customWidth="1"/>
    <col min="12987" max="12987" width="9.75" style="109" customWidth="1"/>
    <col min="12988" max="12988" width="12.25" style="109" customWidth="1"/>
    <col min="12989" max="13216" width="11.25" style="109"/>
    <col min="13217" max="13217" width="13.75" style="109" customWidth="1"/>
    <col min="13218" max="13218" width="8.75" style="109" customWidth="1"/>
    <col min="13219" max="13219" width="9.75" style="109" customWidth="1"/>
    <col min="13220" max="13221" width="8.75" style="109" customWidth="1"/>
    <col min="13222" max="13222" width="9.75" style="109" customWidth="1"/>
    <col min="13223" max="13225" width="8.75" style="109" customWidth="1"/>
    <col min="13226" max="13226" width="8.875" style="109" customWidth="1"/>
    <col min="13227" max="13233" width="8.75" style="109" customWidth="1"/>
    <col min="13234" max="13234" width="10.25" style="109" customWidth="1"/>
    <col min="13235" max="13235" width="8.75" style="109" customWidth="1"/>
    <col min="13236" max="13236" width="9.875" style="109" customWidth="1"/>
    <col min="13237" max="13237" width="11.25" style="109" customWidth="1"/>
    <col min="13238" max="13238" width="13" style="109" customWidth="1"/>
    <col min="13239" max="13239" width="11.25" style="109" customWidth="1"/>
    <col min="13240" max="13240" width="27.125" style="109" customWidth="1"/>
    <col min="13241" max="13241" width="11.25" style="109"/>
    <col min="13242" max="13242" width="15.875" style="109" customWidth="1"/>
    <col min="13243" max="13243" width="9.75" style="109" customWidth="1"/>
    <col min="13244" max="13244" width="12.25" style="109" customWidth="1"/>
    <col min="13245" max="13472" width="11.25" style="109"/>
    <col min="13473" max="13473" width="13.75" style="109" customWidth="1"/>
    <col min="13474" max="13474" width="8.75" style="109" customWidth="1"/>
    <col min="13475" max="13475" width="9.75" style="109" customWidth="1"/>
    <col min="13476" max="13477" width="8.75" style="109" customWidth="1"/>
    <col min="13478" max="13478" width="9.75" style="109" customWidth="1"/>
    <col min="13479" max="13481" width="8.75" style="109" customWidth="1"/>
    <col min="13482" max="13482" width="8.875" style="109" customWidth="1"/>
    <col min="13483" max="13489" width="8.75" style="109" customWidth="1"/>
    <col min="13490" max="13490" width="10.25" style="109" customWidth="1"/>
    <col min="13491" max="13491" width="8.75" style="109" customWidth="1"/>
    <col min="13492" max="13492" width="9.875" style="109" customWidth="1"/>
    <col min="13493" max="13493" width="11.25" style="109" customWidth="1"/>
    <col min="13494" max="13494" width="13" style="109" customWidth="1"/>
    <col min="13495" max="13495" width="11.25" style="109" customWidth="1"/>
    <col min="13496" max="13496" width="27.125" style="109" customWidth="1"/>
    <col min="13497" max="13497" width="11.25" style="109"/>
    <col min="13498" max="13498" width="15.875" style="109" customWidth="1"/>
    <col min="13499" max="13499" width="9.75" style="109" customWidth="1"/>
    <col min="13500" max="13500" width="12.25" style="109" customWidth="1"/>
    <col min="13501" max="13728" width="11.25" style="109"/>
    <col min="13729" max="13729" width="13.75" style="109" customWidth="1"/>
    <col min="13730" max="13730" width="8.75" style="109" customWidth="1"/>
    <col min="13731" max="13731" width="9.75" style="109" customWidth="1"/>
    <col min="13732" max="13733" width="8.75" style="109" customWidth="1"/>
    <col min="13734" max="13734" width="9.75" style="109" customWidth="1"/>
    <col min="13735" max="13737" width="8.75" style="109" customWidth="1"/>
    <col min="13738" max="13738" width="8.875" style="109" customWidth="1"/>
    <col min="13739" max="13745" width="8.75" style="109" customWidth="1"/>
    <col min="13746" max="13746" width="10.25" style="109" customWidth="1"/>
    <col min="13747" max="13747" width="8.75" style="109" customWidth="1"/>
    <col min="13748" max="13748" width="9.875" style="109" customWidth="1"/>
    <col min="13749" max="13749" width="11.25" style="109" customWidth="1"/>
    <col min="13750" max="13750" width="13" style="109" customWidth="1"/>
    <col min="13751" max="13751" width="11.25" style="109" customWidth="1"/>
    <col min="13752" max="13752" width="27.125" style="109" customWidth="1"/>
    <col min="13753" max="13753" width="11.25" style="109"/>
    <col min="13754" max="13754" width="15.875" style="109" customWidth="1"/>
    <col min="13755" max="13755" width="9.75" style="109" customWidth="1"/>
    <col min="13756" max="13756" width="12.25" style="109" customWidth="1"/>
    <col min="13757" max="13984" width="11.25" style="109"/>
    <col min="13985" max="13985" width="13.75" style="109" customWidth="1"/>
    <col min="13986" max="13986" width="8.75" style="109" customWidth="1"/>
    <col min="13987" max="13987" width="9.75" style="109" customWidth="1"/>
    <col min="13988" max="13989" width="8.75" style="109" customWidth="1"/>
    <col min="13990" max="13990" width="9.75" style="109" customWidth="1"/>
    <col min="13991" max="13993" width="8.75" style="109" customWidth="1"/>
    <col min="13994" max="13994" width="8.875" style="109" customWidth="1"/>
    <col min="13995" max="14001" width="8.75" style="109" customWidth="1"/>
    <col min="14002" max="14002" width="10.25" style="109" customWidth="1"/>
    <col min="14003" max="14003" width="8.75" style="109" customWidth="1"/>
    <col min="14004" max="14004" width="9.875" style="109" customWidth="1"/>
    <col min="14005" max="14005" width="11.25" style="109" customWidth="1"/>
    <col min="14006" max="14006" width="13" style="109" customWidth="1"/>
    <col min="14007" max="14007" width="11.25" style="109" customWidth="1"/>
    <col min="14008" max="14008" width="27.125" style="109" customWidth="1"/>
    <col min="14009" max="14009" width="11.25" style="109"/>
    <col min="14010" max="14010" width="15.875" style="109" customWidth="1"/>
    <col min="14011" max="14011" width="9.75" style="109" customWidth="1"/>
    <col min="14012" max="14012" width="12.25" style="109" customWidth="1"/>
    <col min="14013" max="14240" width="11.25" style="109"/>
    <col min="14241" max="14241" width="13.75" style="109" customWidth="1"/>
    <col min="14242" max="14242" width="8.75" style="109" customWidth="1"/>
    <col min="14243" max="14243" width="9.75" style="109" customWidth="1"/>
    <col min="14244" max="14245" width="8.75" style="109" customWidth="1"/>
    <col min="14246" max="14246" width="9.75" style="109" customWidth="1"/>
    <col min="14247" max="14249" width="8.75" style="109" customWidth="1"/>
    <col min="14250" max="14250" width="8.875" style="109" customWidth="1"/>
    <col min="14251" max="14257" width="8.75" style="109" customWidth="1"/>
    <col min="14258" max="14258" width="10.25" style="109" customWidth="1"/>
    <col min="14259" max="14259" width="8.75" style="109" customWidth="1"/>
    <col min="14260" max="14260" width="9.875" style="109" customWidth="1"/>
    <col min="14261" max="14261" width="11.25" style="109" customWidth="1"/>
    <col min="14262" max="14262" width="13" style="109" customWidth="1"/>
    <col min="14263" max="14263" width="11.25" style="109" customWidth="1"/>
    <col min="14264" max="14264" width="27.125" style="109" customWidth="1"/>
    <col min="14265" max="14265" width="11.25" style="109"/>
    <col min="14266" max="14266" width="15.875" style="109" customWidth="1"/>
    <col min="14267" max="14267" width="9.75" style="109" customWidth="1"/>
    <col min="14268" max="14268" width="12.25" style="109" customWidth="1"/>
    <col min="14269" max="14496" width="11.25" style="109"/>
    <col min="14497" max="14497" width="13.75" style="109" customWidth="1"/>
    <col min="14498" max="14498" width="8.75" style="109" customWidth="1"/>
    <col min="14499" max="14499" width="9.75" style="109" customWidth="1"/>
    <col min="14500" max="14501" width="8.75" style="109" customWidth="1"/>
    <col min="14502" max="14502" width="9.75" style="109" customWidth="1"/>
    <col min="14503" max="14505" width="8.75" style="109" customWidth="1"/>
    <col min="14506" max="14506" width="8.875" style="109" customWidth="1"/>
    <col min="14507" max="14513" width="8.75" style="109" customWidth="1"/>
    <col min="14514" max="14514" width="10.25" style="109" customWidth="1"/>
    <col min="14515" max="14515" width="8.75" style="109" customWidth="1"/>
    <col min="14516" max="14516" width="9.875" style="109" customWidth="1"/>
    <col min="14517" max="14517" width="11.25" style="109" customWidth="1"/>
    <col min="14518" max="14518" width="13" style="109" customWidth="1"/>
    <col min="14519" max="14519" width="11.25" style="109" customWidth="1"/>
    <col min="14520" max="14520" width="27.125" style="109" customWidth="1"/>
    <col min="14521" max="14521" width="11.25" style="109"/>
    <col min="14522" max="14522" width="15.875" style="109" customWidth="1"/>
    <col min="14523" max="14523" width="9.75" style="109" customWidth="1"/>
    <col min="14524" max="14524" width="12.25" style="109" customWidth="1"/>
    <col min="14525" max="14752" width="11.25" style="109"/>
    <col min="14753" max="14753" width="13.75" style="109" customWidth="1"/>
    <col min="14754" max="14754" width="8.75" style="109" customWidth="1"/>
    <col min="14755" max="14755" width="9.75" style="109" customWidth="1"/>
    <col min="14756" max="14757" width="8.75" style="109" customWidth="1"/>
    <col min="14758" max="14758" width="9.75" style="109" customWidth="1"/>
    <col min="14759" max="14761" width="8.75" style="109" customWidth="1"/>
    <col min="14762" max="14762" width="8.875" style="109" customWidth="1"/>
    <col min="14763" max="14769" width="8.75" style="109" customWidth="1"/>
    <col min="14770" max="14770" width="10.25" style="109" customWidth="1"/>
    <col min="14771" max="14771" width="8.75" style="109" customWidth="1"/>
    <col min="14772" max="14772" width="9.875" style="109" customWidth="1"/>
    <col min="14773" max="14773" width="11.25" style="109" customWidth="1"/>
    <col min="14774" max="14774" width="13" style="109" customWidth="1"/>
    <col min="14775" max="14775" width="11.25" style="109" customWidth="1"/>
    <col min="14776" max="14776" width="27.125" style="109" customWidth="1"/>
    <col min="14777" max="14777" width="11.25" style="109"/>
    <col min="14778" max="14778" width="15.875" style="109" customWidth="1"/>
    <col min="14779" max="14779" width="9.75" style="109" customWidth="1"/>
    <col min="14780" max="14780" width="12.25" style="109" customWidth="1"/>
    <col min="14781" max="15008" width="11.25" style="109"/>
    <col min="15009" max="15009" width="13.75" style="109" customWidth="1"/>
    <col min="15010" max="15010" width="8.75" style="109" customWidth="1"/>
    <col min="15011" max="15011" width="9.75" style="109" customWidth="1"/>
    <col min="15012" max="15013" width="8.75" style="109" customWidth="1"/>
    <col min="15014" max="15014" width="9.75" style="109" customWidth="1"/>
    <col min="15015" max="15017" width="8.75" style="109" customWidth="1"/>
    <col min="15018" max="15018" width="8.875" style="109" customWidth="1"/>
    <col min="15019" max="15025" width="8.75" style="109" customWidth="1"/>
    <col min="15026" max="15026" width="10.25" style="109" customWidth="1"/>
    <col min="15027" max="15027" width="8.75" style="109" customWidth="1"/>
    <col min="15028" max="15028" width="9.875" style="109" customWidth="1"/>
    <col min="15029" max="15029" width="11.25" style="109" customWidth="1"/>
    <col min="15030" max="15030" width="13" style="109" customWidth="1"/>
    <col min="15031" max="15031" width="11.25" style="109" customWidth="1"/>
    <col min="15032" max="15032" width="27.125" style="109" customWidth="1"/>
    <col min="15033" max="15033" width="11.25" style="109"/>
    <col min="15034" max="15034" width="15.875" style="109" customWidth="1"/>
    <col min="15035" max="15035" width="9.75" style="109" customWidth="1"/>
    <col min="15036" max="15036" width="12.25" style="109" customWidth="1"/>
    <col min="15037" max="15264" width="11.25" style="109"/>
    <col min="15265" max="15265" width="13.75" style="109" customWidth="1"/>
    <col min="15266" max="15266" width="8.75" style="109" customWidth="1"/>
    <col min="15267" max="15267" width="9.75" style="109" customWidth="1"/>
    <col min="15268" max="15269" width="8.75" style="109" customWidth="1"/>
    <col min="15270" max="15270" width="9.75" style="109" customWidth="1"/>
    <col min="15271" max="15273" width="8.75" style="109" customWidth="1"/>
    <col min="15274" max="15274" width="8.875" style="109" customWidth="1"/>
    <col min="15275" max="15281" width="8.75" style="109" customWidth="1"/>
    <col min="15282" max="15282" width="10.25" style="109" customWidth="1"/>
    <col min="15283" max="15283" width="8.75" style="109" customWidth="1"/>
    <col min="15284" max="15284" width="9.875" style="109" customWidth="1"/>
    <col min="15285" max="15285" width="11.25" style="109" customWidth="1"/>
    <col min="15286" max="15286" width="13" style="109" customWidth="1"/>
    <col min="15287" max="15287" width="11.25" style="109" customWidth="1"/>
    <col min="15288" max="15288" width="27.125" style="109" customWidth="1"/>
    <col min="15289" max="15289" width="11.25" style="109"/>
    <col min="15290" max="15290" width="15.875" style="109" customWidth="1"/>
    <col min="15291" max="15291" width="9.75" style="109" customWidth="1"/>
    <col min="15292" max="15292" width="12.25" style="109" customWidth="1"/>
    <col min="15293" max="15520" width="11.25" style="109"/>
    <col min="15521" max="15521" width="13.75" style="109" customWidth="1"/>
    <col min="15522" max="15522" width="8.75" style="109" customWidth="1"/>
    <col min="15523" max="15523" width="9.75" style="109" customWidth="1"/>
    <col min="15524" max="15525" width="8.75" style="109" customWidth="1"/>
    <col min="15526" max="15526" width="9.75" style="109" customWidth="1"/>
    <col min="15527" max="15529" width="8.75" style="109" customWidth="1"/>
    <col min="15530" max="15530" width="8.875" style="109" customWidth="1"/>
    <col min="15531" max="15537" width="8.75" style="109" customWidth="1"/>
    <col min="15538" max="15538" width="10.25" style="109" customWidth="1"/>
    <col min="15539" max="15539" width="8.75" style="109" customWidth="1"/>
    <col min="15540" max="15540" width="9.875" style="109" customWidth="1"/>
    <col min="15541" max="15541" width="11.25" style="109" customWidth="1"/>
    <col min="15542" max="15542" width="13" style="109" customWidth="1"/>
    <col min="15543" max="15543" width="11.25" style="109" customWidth="1"/>
    <col min="15544" max="15544" width="27.125" style="109" customWidth="1"/>
    <col min="15545" max="15545" width="11.25" style="109"/>
    <col min="15546" max="15546" width="15.875" style="109" customWidth="1"/>
    <col min="15547" max="15547" width="9.75" style="109" customWidth="1"/>
    <col min="15548" max="15548" width="12.25" style="109" customWidth="1"/>
    <col min="15549" max="15776" width="11.25" style="109"/>
    <col min="15777" max="15777" width="13.75" style="109" customWidth="1"/>
    <col min="15778" max="15778" width="8.75" style="109" customWidth="1"/>
    <col min="15779" max="15779" width="9.75" style="109" customWidth="1"/>
    <col min="15780" max="15781" width="8.75" style="109" customWidth="1"/>
    <col min="15782" max="15782" width="9.75" style="109" customWidth="1"/>
    <col min="15783" max="15785" width="8.75" style="109" customWidth="1"/>
    <col min="15786" max="15786" width="8.875" style="109" customWidth="1"/>
    <col min="15787" max="15793" width="8.75" style="109" customWidth="1"/>
    <col min="15794" max="15794" width="10.25" style="109" customWidth="1"/>
    <col min="15795" max="15795" width="8.75" style="109" customWidth="1"/>
    <col min="15796" max="15796" width="9.875" style="109" customWidth="1"/>
    <col min="15797" max="15797" width="11.25" style="109" customWidth="1"/>
    <col min="15798" max="15798" width="13" style="109" customWidth="1"/>
    <col min="15799" max="15799" width="11.25" style="109" customWidth="1"/>
    <col min="15800" max="15800" width="27.125" style="109" customWidth="1"/>
    <col min="15801" max="15801" width="11.25" style="109"/>
    <col min="15802" max="15802" width="15.875" style="109" customWidth="1"/>
    <col min="15803" max="15803" width="9.75" style="109" customWidth="1"/>
    <col min="15804" max="15804" width="12.25" style="109" customWidth="1"/>
    <col min="15805" max="16032" width="11.25" style="109"/>
    <col min="16033" max="16033" width="13.75" style="109" customWidth="1"/>
    <col min="16034" max="16034" width="8.75" style="109" customWidth="1"/>
    <col min="16035" max="16035" width="9.75" style="109" customWidth="1"/>
    <col min="16036" max="16037" width="8.75" style="109" customWidth="1"/>
    <col min="16038" max="16038" width="9.75" style="109" customWidth="1"/>
    <col min="16039" max="16041" width="8.75" style="109" customWidth="1"/>
    <col min="16042" max="16042" width="8.875" style="109" customWidth="1"/>
    <col min="16043" max="16049" width="8.75" style="109" customWidth="1"/>
    <col min="16050" max="16050" width="10.25" style="109" customWidth="1"/>
    <col min="16051" max="16051" width="8.75" style="109" customWidth="1"/>
    <col min="16052" max="16052" width="9.875" style="109" customWidth="1"/>
    <col min="16053" max="16053" width="11.25" style="109" customWidth="1"/>
    <col min="16054" max="16054" width="13" style="109" customWidth="1"/>
    <col min="16055" max="16055" width="11.25" style="109" customWidth="1"/>
    <col min="16056" max="16056" width="27.125" style="109" customWidth="1"/>
    <col min="16057" max="16057" width="11.25" style="109"/>
    <col min="16058" max="16058" width="15.875" style="109" customWidth="1"/>
    <col min="16059" max="16059" width="9.75" style="109" customWidth="1"/>
    <col min="16060" max="16060" width="12.25" style="109" customWidth="1"/>
    <col min="16061" max="16384" width="11.25" style="109"/>
  </cols>
  <sheetData>
    <row r="1" spans="1:18" ht="19.5" customHeight="1" x14ac:dyDescent="0.2">
      <c r="A1" s="227" t="s">
        <v>172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</row>
    <row r="2" spans="1:18" ht="19.5" customHeight="1" x14ac:dyDescent="0.2">
      <c r="A2" s="277" t="s">
        <v>173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</row>
    <row r="3" spans="1:18" ht="18.95" customHeight="1" thickBot="1" x14ac:dyDescent="0.25">
      <c r="A3" s="279"/>
      <c r="B3" s="279"/>
      <c r="C3" s="279"/>
      <c r="D3" s="279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280"/>
      <c r="P3" s="280"/>
      <c r="Q3" s="280"/>
      <c r="R3" s="280"/>
    </row>
    <row r="4" spans="1:18" ht="19.5" customHeight="1" x14ac:dyDescent="0.2">
      <c r="A4" s="310" t="s">
        <v>19</v>
      </c>
      <c r="B4" s="239" t="s">
        <v>69</v>
      </c>
      <c r="C4" s="307" t="s">
        <v>114</v>
      </c>
      <c r="D4" s="239" t="s">
        <v>159</v>
      </c>
      <c r="E4" s="239"/>
      <c r="F4" s="239"/>
      <c r="G4" s="239" t="s">
        <v>160</v>
      </c>
      <c r="H4" s="239"/>
      <c r="I4" s="239"/>
      <c r="J4" s="239"/>
      <c r="K4" s="239"/>
      <c r="L4" s="239"/>
      <c r="M4" s="239" t="s">
        <v>115</v>
      </c>
      <c r="N4" s="239"/>
      <c r="O4" s="239"/>
      <c r="P4" s="304" t="s">
        <v>116</v>
      </c>
      <c r="Q4" s="304" t="s">
        <v>76</v>
      </c>
      <c r="R4" s="301" t="s">
        <v>26</v>
      </c>
    </row>
    <row r="5" spans="1:18" ht="19.5" customHeight="1" x14ac:dyDescent="0.2">
      <c r="A5" s="311"/>
      <c r="B5" s="278"/>
      <c r="C5" s="308"/>
      <c r="D5" s="278"/>
      <c r="E5" s="278"/>
      <c r="F5" s="278"/>
      <c r="G5" s="278" t="s">
        <v>117</v>
      </c>
      <c r="H5" s="278"/>
      <c r="I5" s="278"/>
      <c r="J5" s="278" t="s">
        <v>118</v>
      </c>
      <c r="K5" s="278"/>
      <c r="L5" s="278"/>
      <c r="M5" s="278"/>
      <c r="N5" s="278"/>
      <c r="O5" s="278"/>
      <c r="P5" s="305"/>
      <c r="Q5" s="305"/>
      <c r="R5" s="302"/>
    </row>
    <row r="6" spans="1:18" ht="26.25" customHeight="1" x14ac:dyDescent="0.2">
      <c r="A6" s="311"/>
      <c r="B6" s="278"/>
      <c r="C6" s="308"/>
      <c r="D6" s="278"/>
      <c r="E6" s="278"/>
      <c r="F6" s="278"/>
      <c r="G6" s="210" t="s">
        <v>181</v>
      </c>
      <c r="H6" s="210"/>
      <c r="I6" s="210"/>
      <c r="J6" s="210" t="s">
        <v>120</v>
      </c>
      <c r="K6" s="210"/>
      <c r="L6" s="210"/>
      <c r="M6" s="210" t="s">
        <v>66</v>
      </c>
      <c r="N6" s="210"/>
      <c r="O6" s="210"/>
      <c r="P6" s="305"/>
      <c r="Q6" s="305"/>
      <c r="R6" s="302"/>
    </row>
    <row r="7" spans="1:18" ht="19.5" customHeight="1" x14ac:dyDescent="0.2">
      <c r="A7" s="311"/>
      <c r="B7" s="278"/>
      <c r="C7" s="308"/>
      <c r="D7" s="36" t="s">
        <v>119</v>
      </c>
      <c r="E7" s="36" t="s">
        <v>104</v>
      </c>
      <c r="F7" s="36" t="s">
        <v>65</v>
      </c>
      <c r="G7" s="36" t="s">
        <v>119</v>
      </c>
      <c r="H7" s="36" t="s">
        <v>104</v>
      </c>
      <c r="I7" s="36" t="s">
        <v>65</v>
      </c>
      <c r="J7" s="36" t="s">
        <v>119</v>
      </c>
      <c r="K7" s="36" t="s">
        <v>104</v>
      </c>
      <c r="L7" s="36" t="s">
        <v>65</v>
      </c>
      <c r="M7" s="36" t="s">
        <v>119</v>
      </c>
      <c r="N7" s="36" t="s">
        <v>104</v>
      </c>
      <c r="O7" s="36" t="s">
        <v>65</v>
      </c>
      <c r="P7" s="305"/>
      <c r="Q7" s="305"/>
      <c r="R7" s="302"/>
    </row>
    <row r="8" spans="1:18" ht="19.350000000000001" customHeight="1" thickBot="1" x14ac:dyDescent="0.25">
      <c r="A8" s="312"/>
      <c r="B8" s="240"/>
      <c r="C8" s="309"/>
      <c r="D8" s="80" t="s">
        <v>121</v>
      </c>
      <c r="E8" s="80" t="s">
        <v>111</v>
      </c>
      <c r="F8" s="80" t="s">
        <v>66</v>
      </c>
      <c r="G8" s="80" t="s">
        <v>121</v>
      </c>
      <c r="H8" s="80" t="s">
        <v>111</v>
      </c>
      <c r="I8" s="80" t="s">
        <v>66</v>
      </c>
      <c r="J8" s="80" t="s">
        <v>121</v>
      </c>
      <c r="K8" s="80" t="s">
        <v>111</v>
      </c>
      <c r="L8" s="80" t="s">
        <v>66</v>
      </c>
      <c r="M8" s="80" t="s">
        <v>121</v>
      </c>
      <c r="N8" s="80" t="s">
        <v>111</v>
      </c>
      <c r="O8" s="80" t="s">
        <v>66</v>
      </c>
      <c r="P8" s="306"/>
      <c r="Q8" s="306"/>
      <c r="R8" s="303"/>
    </row>
    <row r="9" spans="1:18" ht="17.100000000000001" customHeight="1" x14ac:dyDescent="0.2">
      <c r="A9" s="219" t="s">
        <v>94</v>
      </c>
      <c r="B9" s="296" t="s">
        <v>85</v>
      </c>
      <c r="C9" s="55" t="s">
        <v>157</v>
      </c>
      <c r="D9" s="55">
        <v>28</v>
      </c>
      <c r="E9" s="55">
        <v>0</v>
      </c>
      <c r="F9" s="55">
        <v>28</v>
      </c>
      <c r="G9" s="55">
        <v>64</v>
      </c>
      <c r="H9" s="55">
        <v>0</v>
      </c>
      <c r="I9" s="55">
        <v>64</v>
      </c>
      <c r="J9" s="55">
        <v>81</v>
      </c>
      <c r="K9" s="55">
        <v>0</v>
      </c>
      <c r="L9" s="55">
        <v>81</v>
      </c>
      <c r="M9" s="55">
        <f>D9+G9+J9</f>
        <v>173</v>
      </c>
      <c r="N9" s="55">
        <f t="shared" ref="N9:O9" si="0">E9+H9+K9</f>
        <v>0</v>
      </c>
      <c r="O9" s="55">
        <f t="shared" si="0"/>
        <v>173</v>
      </c>
      <c r="P9" s="96" t="s">
        <v>122</v>
      </c>
      <c r="Q9" s="297" t="s">
        <v>123</v>
      </c>
      <c r="R9" s="319" t="s">
        <v>36</v>
      </c>
    </row>
    <row r="10" spans="1:18" ht="17.100000000000001" customHeight="1" x14ac:dyDescent="0.2">
      <c r="A10" s="249"/>
      <c r="B10" s="288"/>
      <c r="C10" s="49" t="s">
        <v>158</v>
      </c>
      <c r="D10" s="49">
        <v>0</v>
      </c>
      <c r="E10" s="49">
        <v>0</v>
      </c>
      <c r="F10" s="49">
        <v>0</v>
      </c>
      <c r="G10" s="49">
        <v>5</v>
      </c>
      <c r="H10" s="49">
        <v>0</v>
      </c>
      <c r="I10" s="49">
        <v>5</v>
      </c>
      <c r="J10" s="49">
        <v>15</v>
      </c>
      <c r="K10" s="49">
        <v>0</v>
      </c>
      <c r="L10" s="49">
        <v>15</v>
      </c>
      <c r="M10" s="49">
        <v>20</v>
      </c>
      <c r="N10" s="49">
        <v>0</v>
      </c>
      <c r="O10" s="49">
        <v>20</v>
      </c>
      <c r="P10" s="66" t="s">
        <v>124</v>
      </c>
      <c r="Q10" s="291"/>
      <c r="R10" s="320"/>
    </row>
    <row r="11" spans="1:18" ht="17.100000000000001" customHeight="1" x14ac:dyDescent="0.2">
      <c r="A11" s="249"/>
      <c r="B11" s="288"/>
      <c r="C11" s="51" t="s">
        <v>90</v>
      </c>
      <c r="D11" s="51">
        <f>SUM(D9:D10)</f>
        <v>28</v>
      </c>
      <c r="E11" s="182">
        <f t="shared" ref="E11:F11" si="1">SUM(E9:E10)</f>
        <v>0</v>
      </c>
      <c r="F11" s="182">
        <f t="shared" si="1"/>
        <v>28</v>
      </c>
      <c r="G11" s="179">
        <f t="shared" ref="G11:O11" si="2">SUM(G9:G10)</f>
        <v>69</v>
      </c>
      <c r="H11" s="179">
        <f t="shared" si="2"/>
        <v>0</v>
      </c>
      <c r="I11" s="179">
        <f t="shared" si="2"/>
        <v>69</v>
      </c>
      <c r="J11" s="179">
        <f t="shared" si="2"/>
        <v>96</v>
      </c>
      <c r="K11" s="179">
        <f t="shared" si="2"/>
        <v>0</v>
      </c>
      <c r="L11" s="179">
        <f t="shared" si="2"/>
        <v>96</v>
      </c>
      <c r="M11" s="179">
        <f t="shared" si="2"/>
        <v>193</v>
      </c>
      <c r="N11" s="179">
        <f t="shared" si="2"/>
        <v>0</v>
      </c>
      <c r="O11" s="179">
        <f t="shared" si="2"/>
        <v>193</v>
      </c>
      <c r="P11" s="52" t="s">
        <v>66</v>
      </c>
      <c r="Q11" s="291"/>
      <c r="R11" s="320"/>
    </row>
    <row r="12" spans="1:18" ht="17.100000000000001" customHeight="1" x14ac:dyDescent="0.2">
      <c r="A12" s="249"/>
      <c r="B12" s="288" t="s">
        <v>88</v>
      </c>
      <c r="C12" s="49" t="s">
        <v>157</v>
      </c>
      <c r="D12" s="49">
        <v>0</v>
      </c>
      <c r="E12" s="49">
        <v>0</v>
      </c>
      <c r="F12" s="49">
        <v>0</v>
      </c>
      <c r="G12" s="49">
        <v>30</v>
      </c>
      <c r="H12" s="49">
        <v>0</v>
      </c>
      <c r="I12" s="49">
        <v>30</v>
      </c>
      <c r="J12" s="49">
        <v>21</v>
      </c>
      <c r="K12" s="49">
        <v>0</v>
      </c>
      <c r="L12" s="49">
        <v>21</v>
      </c>
      <c r="M12" s="49">
        <v>51</v>
      </c>
      <c r="N12" s="49">
        <v>0</v>
      </c>
      <c r="O12" s="49">
        <v>51</v>
      </c>
      <c r="P12" s="66" t="s">
        <v>122</v>
      </c>
      <c r="Q12" s="291" t="s">
        <v>125</v>
      </c>
      <c r="R12" s="320"/>
    </row>
    <row r="13" spans="1:18" ht="17.100000000000001" customHeight="1" x14ac:dyDescent="0.2">
      <c r="A13" s="249"/>
      <c r="B13" s="288"/>
      <c r="C13" s="49" t="s">
        <v>158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66" t="s">
        <v>124</v>
      </c>
      <c r="Q13" s="291"/>
      <c r="R13" s="320"/>
    </row>
    <row r="14" spans="1:18" ht="17.100000000000001" customHeight="1" x14ac:dyDescent="0.2">
      <c r="A14" s="249"/>
      <c r="B14" s="288"/>
      <c r="C14" s="51" t="s">
        <v>90</v>
      </c>
      <c r="D14" s="51">
        <f>SUM(D12:D13)</f>
        <v>0</v>
      </c>
      <c r="E14" s="51">
        <f t="shared" ref="E14:O14" si="3">SUM(E12:E13)</f>
        <v>0</v>
      </c>
      <c r="F14" s="51">
        <f t="shared" si="3"/>
        <v>0</v>
      </c>
      <c r="G14" s="51">
        <f>SUM(G12:G13)</f>
        <v>30</v>
      </c>
      <c r="H14" s="182">
        <f t="shared" ref="H14:J14" si="4">SUM(H12:H13)</f>
        <v>0</v>
      </c>
      <c r="I14" s="182">
        <f t="shared" si="4"/>
        <v>30</v>
      </c>
      <c r="J14" s="182">
        <f t="shared" si="4"/>
        <v>21</v>
      </c>
      <c r="K14" s="182">
        <f t="shared" ref="K14:L14" si="5">SUM(K12:K13)</f>
        <v>0</v>
      </c>
      <c r="L14" s="182">
        <f t="shared" si="5"/>
        <v>21</v>
      </c>
      <c r="M14" s="51">
        <f t="shared" si="3"/>
        <v>51</v>
      </c>
      <c r="N14" s="51">
        <f t="shared" si="3"/>
        <v>0</v>
      </c>
      <c r="O14" s="51">
        <f t="shared" si="3"/>
        <v>51</v>
      </c>
      <c r="P14" s="52" t="s">
        <v>66</v>
      </c>
      <c r="Q14" s="291"/>
      <c r="R14" s="320"/>
    </row>
    <row r="15" spans="1:18" ht="17.100000000000001" customHeight="1" x14ac:dyDescent="0.2">
      <c r="A15" s="249"/>
      <c r="B15" s="288" t="s">
        <v>90</v>
      </c>
      <c r="C15" s="49" t="s">
        <v>157</v>
      </c>
      <c r="D15" s="49">
        <f>D9+D12</f>
        <v>28</v>
      </c>
      <c r="E15" s="49">
        <f t="shared" ref="E15:F15" si="6">E9+E12</f>
        <v>0</v>
      </c>
      <c r="F15" s="49">
        <f t="shared" si="6"/>
        <v>28</v>
      </c>
      <c r="G15" s="49">
        <f>G9+G12</f>
        <v>94</v>
      </c>
      <c r="H15" s="49">
        <f t="shared" ref="H15:I15" si="7">H9+H12</f>
        <v>0</v>
      </c>
      <c r="I15" s="49">
        <f t="shared" si="7"/>
        <v>94</v>
      </c>
      <c r="J15" s="49">
        <f>J9+J12</f>
        <v>102</v>
      </c>
      <c r="K15" s="49">
        <f t="shared" ref="K15:L15" si="8">K9+K12</f>
        <v>0</v>
      </c>
      <c r="L15" s="49">
        <f t="shared" si="8"/>
        <v>102</v>
      </c>
      <c r="M15" s="49">
        <f>D15+G15+J15</f>
        <v>224</v>
      </c>
      <c r="N15" s="49">
        <f t="shared" ref="N15:O16" si="9">E15+H15+K15</f>
        <v>0</v>
      </c>
      <c r="O15" s="49">
        <f t="shared" si="9"/>
        <v>224</v>
      </c>
      <c r="P15" s="66" t="s">
        <v>122</v>
      </c>
      <c r="Q15" s="291" t="s">
        <v>66</v>
      </c>
      <c r="R15" s="320"/>
    </row>
    <row r="16" spans="1:18" ht="17.100000000000001" customHeight="1" x14ac:dyDescent="0.2">
      <c r="A16" s="249"/>
      <c r="B16" s="288"/>
      <c r="C16" s="49" t="s">
        <v>158</v>
      </c>
      <c r="D16" s="49">
        <f>D10+D13</f>
        <v>0</v>
      </c>
      <c r="E16" s="49">
        <f t="shared" ref="E16:L16" si="10">E10+E13</f>
        <v>0</v>
      </c>
      <c r="F16" s="49">
        <f t="shared" si="10"/>
        <v>0</v>
      </c>
      <c r="G16" s="49">
        <f t="shared" si="10"/>
        <v>5</v>
      </c>
      <c r="H16" s="49">
        <f t="shared" si="10"/>
        <v>0</v>
      </c>
      <c r="I16" s="49">
        <f t="shared" si="10"/>
        <v>5</v>
      </c>
      <c r="J16" s="49">
        <f t="shared" si="10"/>
        <v>15</v>
      </c>
      <c r="K16" s="49">
        <f t="shared" si="10"/>
        <v>0</v>
      </c>
      <c r="L16" s="49">
        <f t="shared" si="10"/>
        <v>15</v>
      </c>
      <c r="M16" s="49">
        <f>D16+G16+J16</f>
        <v>20</v>
      </c>
      <c r="N16" s="49">
        <f t="shared" si="9"/>
        <v>0</v>
      </c>
      <c r="O16" s="49">
        <f t="shared" si="9"/>
        <v>20</v>
      </c>
      <c r="P16" s="66" t="s">
        <v>124</v>
      </c>
      <c r="Q16" s="291"/>
      <c r="R16" s="320"/>
    </row>
    <row r="17" spans="1:18" ht="22.5" customHeight="1" thickBot="1" x14ac:dyDescent="0.25">
      <c r="A17" s="220"/>
      <c r="B17" s="289"/>
      <c r="C17" s="53" t="s">
        <v>90</v>
      </c>
      <c r="D17" s="53">
        <f>SUM(D15:D16)</f>
        <v>28</v>
      </c>
      <c r="E17" s="53">
        <f t="shared" ref="E17:O17" si="11">SUM(E15:E16)</f>
        <v>0</v>
      </c>
      <c r="F17" s="53">
        <f t="shared" si="11"/>
        <v>28</v>
      </c>
      <c r="G17" s="53">
        <f t="shared" si="11"/>
        <v>99</v>
      </c>
      <c r="H17" s="53">
        <f t="shared" si="11"/>
        <v>0</v>
      </c>
      <c r="I17" s="53">
        <f t="shared" si="11"/>
        <v>99</v>
      </c>
      <c r="J17" s="53">
        <f t="shared" si="11"/>
        <v>117</v>
      </c>
      <c r="K17" s="53">
        <f t="shared" si="11"/>
        <v>0</v>
      </c>
      <c r="L17" s="53">
        <f t="shared" si="11"/>
        <v>117</v>
      </c>
      <c r="M17" s="53">
        <f t="shared" si="11"/>
        <v>244</v>
      </c>
      <c r="N17" s="53">
        <f t="shared" si="11"/>
        <v>0</v>
      </c>
      <c r="O17" s="53">
        <f t="shared" si="11"/>
        <v>244</v>
      </c>
      <c r="P17" s="54" t="s">
        <v>66</v>
      </c>
      <c r="Q17" s="292"/>
      <c r="R17" s="321"/>
    </row>
    <row r="18" spans="1:18" s="113" customFormat="1" ht="24" customHeight="1" x14ac:dyDescent="0.2">
      <c r="A18" s="229" t="s">
        <v>37</v>
      </c>
      <c r="B18" s="287" t="s">
        <v>85</v>
      </c>
      <c r="C18" s="47" t="s">
        <v>157</v>
      </c>
      <c r="D18" s="47">
        <v>27</v>
      </c>
      <c r="E18" s="47">
        <v>0</v>
      </c>
      <c r="F18" s="47">
        <v>27</v>
      </c>
      <c r="G18" s="47">
        <v>44</v>
      </c>
      <c r="H18" s="47">
        <v>0</v>
      </c>
      <c r="I18" s="47">
        <v>44</v>
      </c>
      <c r="J18" s="47">
        <v>47</v>
      </c>
      <c r="K18" s="47">
        <v>0</v>
      </c>
      <c r="L18" s="47">
        <f>SUM(J18:K18)</f>
        <v>47</v>
      </c>
      <c r="M18" s="47">
        <f>D18+G18+J18</f>
        <v>118</v>
      </c>
      <c r="N18" s="47">
        <f>E18+H18+K18</f>
        <v>0</v>
      </c>
      <c r="O18" s="47">
        <f>F18+I18+L18</f>
        <v>118</v>
      </c>
      <c r="P18" s="95" t="s">
        <v>122</v>
      </c>
      <c r="Q18" s="290" t="s">
        <v>123</v>
      </c>
      <c r="R18" s="298" t="s">
        <v>38</v>
      </c>
    </row>
    <row r="19" spans="1:18" s="113" customFormat="1" ht="24" customHeight="1" x14ac:dyDescent="0.2">
      <c r="A19" s="249"/>
      <c r="B19" s="288"/>
      <c r="C19" s="49" t="s">
        <v>158</v>
      </c>
      <c r="D19" s="49">
        <v>0</v>
      </c>
      <c r="E19" s="49">
        <v>0</v>
      </c>
      <c r="F19" s="49">
        <v>0</v>
      </c>
      <c r="G19" s="49">
        <v>2</v>
      </c>
      <c r="H19" s="49">
        <v>0</v>
      </c>
      <c r="I19" s="49">
        <v>2</v>
      </c>
      <c r="J19" s="49">
        <v>5</v>
      </c>
      <c r="K19" s="49">
        <v>0</v>
      </c>
      <c r="L19" s="49">
        <v>5</v>
      </c>
      <c r="M19" s="49">
        <f>D19+G19+J19</f>
        <v>7</v>
      </c>
      <c r="N19" s="49">
        <f t="shared" ref="N19:O19" si="12">E19+H19+K19</f>
        <v>0</v>
      </c>
      <c r="O19" s="49">
        <f t="shared" si="12"/>
        <v>7</v>
      </c>
      <c r="P19" s="66" t="s">
        <v>124</v>
      </c>
      <c r="Q19" s="291"/>
      <c r="R19" s="299"/>
    </row>
    <row r="20" spans="1:18" s="113" customFormat="1" ht="24" customHeight="1" thickBot="1" x14ac:dyDescent="0.25">
      <c r="A20" s="220"/>
      <c r="B20" s="289"/>
      <c r="C20" s="53" t="s">
        <v>90</v>
      </c>
      <c r="D20" s="53">
        <f>SUM(D18:D19)</f>
        <v>27</v>
      </c>
      <c r="E20" s="180">
        <f t="shared" ref="E20:O20" si="13">SUM(E18:E19)</f>
        <v>0</v>
      </c>
      <c r="F20" s="180">
        <f t="shared" si="13"/>
        <v>27</v>
      </c>
      <c r="G20" s="180">
        <f t="shared" si="13"/>
        <v>46</v>
      </c>
      <c r="H20" s="180">
        <f t="shared" si="13"/>
        <v>0</v>
      </c>
      <c r="I20" s="180">
        <f t="shared" si="13"/>
        <v>46</v>
      </c>
      <c r="J20" s="180">
        <f t="shared" si="13"/>
        <v>52</v>
      </c>
      <c r="K20" s="180">
        <f t="shared" si="13"/>
        <v>0</v>
      </c>
      <c r="L20" s="180">
        <f t="shared" si="13"/>
        <v>52</v>
      </c>
      <c r="M20" s="180">
        <f t="shared" si="13"/>
        <v>125</v>
      </c>
      <c r="N20" s="180">
        <f t="shared" si="13"/>
        <v>0</v>
      </c>
      <c r="O20" s="180">
        <f t="shared" si="13"/>
        <v>125</v>
      </c>
      <c r="P20" s="54" t="s">
        <v>66</v>
      </c>
      <c r="Q20" s="292"/>
      <c r="R20" s="300"/>
    </row>
    <row r="21" spans="1:18" s="113" customFormat="1" ht="24" customHeight="1" x14ac:dyDescent="0.2">
      <c r="A21" s="219" t="s">
        <v>39</v>
      </c>
      <c r="B21" s="296" t="s">
        <v>85</v>
      </c>
      <c r="C21" s="55" t="s">
        <v>157</v>
      </c>
      <c r="D21" s="55">
        <v>5</v>
      </c>
      <c r="E21" s="55">
        <v>0</v>
      </c>
      <c r="F21" s="55">
        <v>5</v>
      </c>
      <c r="G21" s="55">
        <v>4</v>
      </c>
      <c r="H21" s="55">
        <v>0</v>
      </c>
      <c r="I21" s="55">
        <v>4</v>
      </c>
      <c r="J21" s="55">
        <v>0</v>
      </c>
      <c r="K21" s="55">
        <v>0</v>
      </c>
      <c r="L21" s="55">
        <v>0</v>
      </c>
      <c r="M21" s="55">
        <v>9</v>
      </c>
      <c r="N21" s="55">
        <v>0</v>
      </c>
      <c r="O21" s="55">
        <v>9</v>
      </c>
      <c r="P21" s="96" t="s">
        <v>122</v>
      </c>
      <c r="Q21" s="297" t="s">
        <v>123</v>
      </c>
      <c r="R21" s="298" t="s">
        <v>40</v>
      </c>
    </row>
    <row r="22" spans="1:18" s="113" customFormat="1" ht="24" customHeight="1" x14ac:dyDescent="0.2">
      <c r="A22" s="249"/>
      <c r="B22" s="288"/>
      <c r="C22" s="49" t="s">
        <v>158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66" t="s">
        <v>124</v>
      </c>
      <c r="Q22" s="291"/>
      <c r="R22" s="299"/>
    </row>
    <row r="23" spans="1:18" s="113" customFormat="1" ht="24" customHeight="1" thickBot="1" x14ac:dyDescent="0.25">
      <c r="A23" s="220"/>
      <c r="B23" s="289"/>
      <c r="C23" s="53" t="s">
        <v>90</v>
      </c>
      <c r="D23" s="53">
        <f>SUM(D21:D22)</f>
        <v>5</v>
      </c>
      <c r="E23" s="180">
        <f t="shared" ref="E23:O23" si="14">SUM(E21:E22)</f>
        <v>0</v>
      </c>
      <c r="F23" s="180">
        <f t="shared" si="14"/>
        <v>5</v>
      </c>
      <c r="G23" s="180">
        <f t="shared" si="14"/>
        <v>4</v>
      </c>
      <c r="H23" s="180">
        <f t="shared" si="14"/>
        <v>0</v>
      </c>
      <c r="I23" s="180">
        <f t="shared" si="14"/>
        <v>4</v>
      </c>
      <c r="J23" s="180">
        <f t="shared" si="14"/>
        <v>0</v>
      </c>
      <c r="K23" s="180">
        <f t="shared" si="14"/>
        <v>0</v>
      </c>
      <c r="L23" s="180">
        <f t="shared" si="14"/>
        <v>0</v>
      </c>
      <c r="M23" s="180">
        <f t="shared" si="14"/>
        <v>9</v>
      </c>
      <c r="N23" s="180">
        <f t="shared" si="14"/>
        <v>0</v>
      </c>
      <c r="O23" s="180">
        <f t="shared" si="14"/>
        <v>9</v>
      </c>
      <c r="P23" s="54" t="s">
        <v>66</v>
      </c>
      <c r="Q23" s="292"/>
      <c r="R23" s="300"/>
    </row>
    <row r="24" spans="1:18" s="113" customFormat="1" ht="18.600000000000001" customHeight="1" x14ac:dyDescent="0.2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08"/>
      <c r="Q24" s="108"/>
      <c r="R24" s="108"/>
    </row>
    <row r="25" spans="1:18" s="113" customFormat="1" ht="18.600000000000001" customHeight="1" x14ac:dyDescent="0.2">
      <c r="A25" s="227" t="s">
        <v>172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</row>
    <row r="26" spans="1:18" s="113" customFormat="1" ht="18.600000000000001" customHeight="1" x14ac:dyDescent="0.2">
      <c r="A26" s="277" t="s">
        <v>173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</row>
    <row r="27" spans="1:18" s="113" customFormat="1" ht="18.600000000000001" customHeight="1" thickBot="1" x14ac:dyDescent="0.25">
      <c r="A27" s="279"/>
      <c r="B27" s="279"/>
      <c r="C27" s="279"/>
      <c r="D27" s="279"/>
      <c r="E27" s="110"/>
      <c r="F27" s="110"/>
      <c r="G27" s="110"/>
      <c r="H27" s="110"/>
      <c r="I27" s="110"/>
      <c r="J27" s="110"/>
      <c r="K27" s="110"/>
      <c r="L27" s="110"/>
      <c r="M27" s="110"/>
      <c r="N27" s="112"/>
      <c r="O27" s="280"/>
      <c r="P27" s="280"/>
      <c r="Q27" s="280"/>
      <c r="R27" s="280"/>
    </row>
    <row r="28" spans="1:18" s="113" customFormat="1" ht="23.25" customHeight="1" x14ac:dyDescent="0.2">
      <c r="A28" s="310" t="s">
        <v>19</v>
      </c>
      <c r="B28" s="239" t="s">
        <v>69</v>
      </c>
      <c r="C28" s="307" t="s">
        <v>114</v>
      </c>
      <c r="D28" s="239" t="s">
        <v>159</v>
      </c>
      <c r="E28" s="239"/>
      <c r="F28" s="239"/>
      <c r="G28" s="239" t="s">
        <v>160</v>
      </c>
      <c r="H28" s="239"/>
      <c r="I28" s="239"/>
      <c r="J28" s="239"/>
      <c r="K28" s="239"/>
      <c r="L28" s="239"/>
      <c r="M28" s="239" t="s">
        <v>115</v>
      </c>
      <c r="N28" s="239"/>
      <c r="O28" s="239"/>
      <c r="P28" s="304" t="s">
        <v>116</v>
      </c>
      <c r="Q28" s="304" t="s">
        <v>76</v>
      </c>
      <c r="R28" s="316" t="s">
        <v>26</v>
      </c>
    </row>
    <row r="29" spans="1:18" s="113" customFormat="1" ht="23.25" customHeight="1" x14ac:dyDescent="0.2">
      <c r="A29" s="311"/>
      <c r="B29" s="278"/>
      <c r="C29" s="308"/>
      <c r="D29" s="278"/>
      <c r="E29" s="278"/>
      <c r="F29" s="278"/>
      <c r="G29" s="278" t="s">
        <v>117</v>
      </c>
      <c r="H29" s="278"/>
      <c r="I29" s="278"/>
      <c r="J29" s="278" t="s">
        <v>118</v>
      </c>
      <c r="K29" s="278"/>
      <c r="L29" s="278"/>
      <c r="M29" s="278"/>
      <c r="N29" s="278"/>
      <c r="O29" s="278"/>
      <c r="P29" s="305"/>
      <c r="Q29" s="305"/>
      <c r="R29" s="317"/>
    </row>
    <row r="30" spans="1:18" s="113" customFormat="1" ht="23.25" customHeight="1" x14ac:dyDescent="0.2">
      <c r="A30" s="311"/>
      <c r="B30" s="278"/>
      <c r="C30" s="308"/>
      <c r="D30" s="278"/>
      <c r="E30" s="278"/>
      <c r="F30" s="278"/>
      <c r="G30" s="210" t="s">
        <v>181</v>
      </c>
      <c r="H30" s="210"/>
      <c r="I30" s="210"/>
      <c r="J30" s="210" t="s">
        <v>120</v>
      </c>
      <c r="K30" s="210"/>
      <c r="L30" s="210"/>
      <c r="M30" s="210" t="s">
        <v>66</v>
      </c>
      <c r="N30" s="210"/>
      <c r="O30" s="210"/>
      <c r="P30" s="305"/>
      <c r="Q30" s="305"/>
      <c r="R30" s="317"/>
    </row>
    <row r="31" spans="1:18" s="113" customFormat="1" ht="23.25" customHeight="1" x14ac:dyDescent="0.2">
      <c r="A31" s="311"/>
      <c r="B31" s="278"/>
      <c r="C31" s="308"/>
      <c r="D31" s="36" t="s">
        <v>119</v>
      </c>
      <c r="E31" s="36" t="s">
        <v>104</v>
      </c>
      <c r="F31" s="36" t="s">
        <v>65</v>
      </c>
      <c r="G31" s="36" t="s">
        <v>119</v>
      </c>
      <c r="H31" s="36" t="s">
        <v>104</v>
      </c>
      <c r="I31" s="36" t="s">
        <v>65</v>
      </c>
      <c r="J31" s="36" t="s">
        <v>119</v>
      </c>
      <c r="K31" s="36" t="s">
        <v>104</v>
      </c>
      <c r="L31" s="36" t="s">
        <v>65</v>
      </c>
      <c r="M31" s="36" t="s">
        <v>119</v>
      </c>
      <c r="N31" s="36" t="s">
        <v>104</v>
      </c>
      <c r="O31" s="36" t="s">
        <v>65</v>
      </c>
      <c r="P31" s="305"/>
      <c r="Q31" s="305"/>
      <c r="R31" s="317"/>
    </row>
    <row r="32" spans="1:18" s="113" customFormat="1" ht="23.25" customHeight="1" thickBot="1" x14ac:dyDescent="0.25">
      <c r="A32" s="312"/>
      <c r="B32" s="240"/>
      <c r="C32" s="309"/>
      <c r="D32" s="80" t="s">
        <v>121</v>
      </c>
      <c r="E32" s="80" t="s">
        <v>111</v>
      </c>
      <c r="F32" s="80" t="s">
        <v>66</v>
      </c>
      <c r="G32" s="80" t="s">
        <v>121</v>
      </c>
      <c r="H32" s="80" t="s">
        <v>111</v>
      </c>
      <c r="I32" s="80" t="s">
        <v>66</v>
      </c>
      <c r="J32" s="80" t="s">
        <v>121</v>
      </c>
      <c r="K32" s="80" t="s">
        <v>111</v>
      </c>
      <c r="L32" s="80" t="s">
        <v>66</v>
      </c>
      <c r="M32" s="80" t="s">
        <v>121</v>
      </c>
      <c r="N32" s="80" t="s">
        <v>111</v>
      </c>
      <c r="O32" s="80" t="s">
        <v>66</v>
      </c>
      <c r="P32" s="306"/>
      <c r="Q32" s="306"/>
      <c r="R32" s="318"/>
    </row>
    <row r="33" spans="1:18" s="113" customFormat="1" ht="16.5" customHeight="1" x14ac:dyDescent="0.2">
      <c r="A33" s="229" t="s">
        <v>41</v>
      </c>
      <c r="B33" s="287" t="s">
        <v>85</v>
      </c>
      <c r="C33" s="47" t="s">
        <v>157</v>
      </c>
      <c r="D33" s="47">
        <v>4</v>
      </c>
      <c r="E33" s="47">
        <v>0</v>
      </c>
      <c r="F33" s="47">
        <v>4</v>
      </c>
      <c r="G33" s="47">
        <v>8</v>
      </c>
      <c r="H33" s="47">
        <v>0</v>
      </c>
      <c r="I33" s="47">
        <v>8</v>
      </c>
      <c r="J33" s="47">
        <v>10</v>
      </c>
      <c r="K33" s="47">
        <v>3</v>
      </c>
      <c r="L33" s="47">
        <v>13</v>
      </c>
      <c r="M33" s="47">
        <v>22</v>
      </c>
      <c r="N33" s="47">
        <v>3</v>
      </c>
      <c r="O33" s="47">
        <v>25</v>
      </c>
      <c r="P33" s="95" t="s">
        <v>122</v>
      </c>
      <c r="Q33" s="290" t="s">
        <v>123</v>
      </c>
      <c r="R33" s="313" t="s">
        <v>42</v>
      </c>
    </row>
    <row r="34" spans="1:18" s="113" customFormat="1" ht="16.5" customHeight="1" x14ac:dyDescent="0.2">
      <c r="A34" s="249"/>
      <c r="B34" s="288"/>
      <c r="C34" s="49" t="s">
        <v>158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66" t="s">
        <v>124</v>
      </c>
      <c r="Q34" s="291"/>
      <c r="R34" s="314"/>
    </row>
    <row r="35" spans="1:18" s="113" customFormat="1" ht="16.5" customHeight="1" x14ac:dyDescent="0.2">
      <c r="A35" s="249"/>
      <c r="B35" s="288"/>
      <c r="C35" s="51" t="s">
        <v>90</v>
      </c>
      <c r="D35" s="51">
        <f>SUM(D33:D34)</f>
        <v>4</v>
      </c>
      <c r="E35" s="179">
        <f t="shared" ref="E35:O35" si="15">SUM(E33:E34)</f>
        <v>0</v>
      </c>
      <c r="F35" s="179">
        <f t="shared" si="15"/>
        <v>4</v>
      </c>
      <c r="G35" s="179">
        <f t="shared" si="15"/>
        <v>8</v>
      </c>
      <c r="H35" s="179">
        <f t="shared" si="15"/>
        <v>0</v>
      </c>
      <c r="I35" s="179">
        <f t="shared" si="15"/>
        <v>8</v>
      </c>
      <c r="J35" s="179">
        <f t="shared" si="15"/>
        <v>10</v>
      </c>
      <c r="K35" s="179">
        <f t="shared" si="15"/>
        <v>3</v>
      </c>
      <c r="L35" s="179">
        <f t="shared" si="15"/>
        <v>13</v>
      </c>
      <c r="M35" s="179">
        <f t="shared" si="15"/>
        <v>22</v>
      </c>
      <c r="N35" s="179">
        <f t="shared" si="15"/>
        <v>3</v>
      </c>
      <c r="O35" s="179">
        <f t="shared" si="15"/>
        <v>25</v>
      </c>
      <c r="P35" s="52" t="s">
        <v>66</v>
      </c>
      <c r="Q35" s="291"/>
      <c r="R35" s="314"/>
    </row>
    <row r="36" spans="1:18" s="113" customFormat="1" ht="16.5" customHeight="1" x14ac:dyDescent="0.2">
      <c r="A36" s="249"/>
      <c r="B36" s="288" t="s">
        <v>97</v>
      </c>
      <c r="C36" s="49" t="s">
        <v>157</v>
      </c>
      <c r="D36" s="49">
        <v>0</v>
      </c>
      <c r="E36" s="49">
        <v>0</v>
      </c>
      <c r="F36" s="49">
        <v>0</v>
      </c>
      <c r="G36" s="49">
        <v>29</v>
      </c>
      <c r="H36" s="49">
        <v>2</v>
      </c>
      <c r="I36" s="49">
        <v>31</v>
      </c>
      <c r="J36" s="49">
        <v>55</v>
      </c>
      <c r="K36" s="49">
        <v>0</v>
      </c>
      <c r="L36" s="49">
        <v>55</v>
      </c>
      <c r="M36" s="49">
        <f>G36+J36</f>
        <v>84</v>
      </c>
      <c r="N36" s="49">
        <f t="shared" ref="N36:O36" si="16">H36+K36</f>
        <v>2</v>
      </c>
      <c r="O36" s="49">
        <f t="shared" si="16"/>
        <v>86</v>
      </c>
      <c r="P36" s="66" t="s">
        <v>122</v>
      </c>
      <c r="Q36" s="291" t="s">
        <v>98</v>
      </c>
      <c r="R36" s="314"/>
    </row>
    <row r="37" spans="1:18" s="113" customFormat="1" ht="16.5" customHeight="1" x14ac:dyDescent="0.2">
      <c r="A37" s="249"/>
      <c r="B37" s="288"/>
      <c r="C37" s="49" t="s">
        <v>158</v>
      </c>
      <c r="D37" s="49">
        <v>0</v>
      </c>
      <c r="E37" s="49">
        <v>0</v>
      </c>
      <c r="F37" s="49">
        <v>0</v>
      </c>
      <c r="G37" s="49">
        <v>3</v>
      </c>
      <c r="H37" s="49">
        <v>0</v>
      </c>
      <c r="I37" s="49">
        <v>3</v>
      </c>
      <c r="J37" s="49">
        <v>5</v>
      </c>
      <c r="K37" s="49">
        <v>0</v>
      </c>
      <c r="L37" s="49">
        <v>5</v>
      </c>
      <c r="M37" s="49">
        <v>8</v>
      </c>
      <c r="N37" s="49">
        <v>0</v>
      </c>
      <c r="O37" s="49">
        <v>8</v>
      </c>
      <c r="P37" s="66" t="s">
        <v>124</v>
      </c>
      <c r="Q37" s="291"/>
      <c r="R37" s="314"/>
    </row>
    <row r="38" spans="1:18" s="113" customFormat="1" ht="16.5" customHeight="1" x14ac:dyDescent="0.2">
      <c r="A38" s="249"/>
      <c r="B38" s="288"/>
      <c r="C38" s="51" t="s">
        <v>90</v>
      </c>
      <c r="D38" s="51">
        <f>SUM(D36:D37)</f>
        <v>0</v>
      </c>
      <c r="E38" s="179">
        <f t="shared" ref="E38:N38" si="17">SUM(E36:E37)</f>
        <v>0</v>
      </c>
      <c r="F38" s="179">
        <f t="shared" si="17"/>
        <v>0</v>
      </c>
      <c r="G38" s="179">
        <f t="shared" si="17"/>
        <v>32</v>
      </c>
      <c r="H38" s="179">
        <f t="shared" si="17"/>
        <v>2</v>
      </c>
      <c r="I38" s="179">
        <f t="shared" si="17"/>
        <v>34</v>
      </c>
      <c r="J38" s="179">
        <f t="shared" si="17"/>
        <v>60</v>
      </c>
      <c r="K38" s="179">
        <f t="shared" si="17"/>
        <v>0</v>
      </c>
      <c r="L38" s="179">
        <f t="shared" si="17"/>
        <v>60</v>
      </c>
      <c r="M38" s="179">
        <f t="shared" si="17"/>
        <v>92</v>
      </c>
      <c r="N38" s="179">
        <f t="shared" si="17"/>
        <v>2</v>
      </c>
      <c r="O38" s="182">
        <f t="shared" ref="O38" si="18">SUM(M38:N38)</f>
        <v>94</v>
      </c>
      <c r="P38" s="52" t="s">
        <v>66</v>
      </c>
      <c r="Q38" s="291"/>
      <c r="R38" s="314"/>
    </row>
    <row r="39" spans="1:18" s="113" customFormat="1" ht="16.5" customHeight="1" x14ac:dyDescent="0.2">
      <c r="A39" s="249"/>
      <c r="B39" s="288" t="s">
        <v>90</v>
      </c>
      <c r="C39" s="49" t="s">
        <v>157</v>
      </c>
      <c r="D39" s="49">
        <f>D33</f>
        <v>4</v>
      </c>
      <c r="E39" s="49">
        <f t="shared" ref="E39:F39" si="19">E33+E36</f>
        <v>0</v>
      </c>
      <c r="F39" s="49">
        <f t="shared" si="19"/>
        <v>4</v>
      </c>
      <c r="G39" s="49">
        <f t="shared" ref="G39:L39" si="20">G33+G36</f>
        <v>37</v>
      </c>
      <c r="H39" s="49">
        <f>H33+H36</f>
        <v>2</v>
      </c>
      <c r="I39" s="49">
        <f>SUM(G39:H39)</f>
        <v>39</v>
      </c>
      <c r="J39" s="49">
        <f>J33+J36</f>
        <v>65</v>
      </c>
      <c r="K39" s="49">
        <f t="shared" si="20"/>
        <v>3</v>
      </c>
      <c r="L39" s="49">
        <f t="shared" si="20"/>
        <v>68</v>
      </c>
      <c r="M39" s="49">
        <f>M33+M36</f>
        <v>106</v>
      </c>
      <c r="N39" s="49">
        <f t="shared" ref="N39:O39" si="21">N33+N36</f>
        <v>5</v>
      </c>
      <c r="O39" s="49">
        <f t="shared" si="21"/>
        <v>111</v>
      </c>
      <c r="P39" s="66" t="s">
        <v>122</v>
      </c>
      <c r="Q39" s="291" t="s">
        <v>66</v>
      </c>
      <c r="R39" s="314"/>
    </row>
    <row r="40" spans="1:18" s="113" customFormat="1" ht="16.5" customHeight="1" x14ac:dyDescent="0.2">
      <c r="A40" s="249"/>
      <c r="B40" s="288"/>
      <c r="C40" s="49" t="s">
        <v>158</v>
      </c>
      <c r="D40" s="49">
        <f>D34+D37</f>
        <v>0</v>
      </c>
      <c r="E40" s="49">
        <f>E34+E37</f>
        <v>0</v>
      </c>
      <c r="F40" s="49">
        <f>F34+F37</f>
        <v>0</v>
      </c>
      <c r="G40" s="49">
        <f t="shared" ref="G40:O40" si="22">G34+G37</f>
        <v>3</v>
      </c>
      <c r="H40" s="49">
        <f t="shared" si="22"/>
        <v>0</v>
      </c>
      <c r="I40" s="49">
        <f t="shared" si="22"/>
        <v>3</v>
      </c>
      <c r="J40" s="49">
        <f>J34+J37</f>
        <v>5</v>
      </c>
      <c r="K40" s="49">
        <f>K34+K37</f>
        <v>0</v>
      </c>
      <c r="L40" s="49">
        <f t="shared" si="22"/>
        <v>5</v>
      </c>
      <c r="M40" s="49">
        <f t="shared" si="22"/>
        <v>8</v>
      </c>
      <c r="N40" s="49">
        <f t="shared" si="22"/>
        <v>0</v>
      </c>
      <c r="O40" s="49">
        <f t="shared" si="22"/>
        <v>8</v>
      </c>
      <c r="P40" s="66" t="s">
        <v>124</v>
      </c>
      <c r="Q40" s="291"/>
      <c r="R40" s="314"/>
    </row>
    <row r="41" spans="1:18" s="113" customFormat="1" ht="16.5" customHeight="1" thickBot="1" x14ac:dyDescent="0.25">
      <c r="A41" s="220"/>
      <c r="B41" s="289"/>
      <c r="C41" s="53" t="s">
        <v>90</v>
      </c>
      <c r="D41" s="53">
        <f>SUM(D39:D40)</f>
        <v>4</v>
      </c>
      <c r="E41" s="53">
        <f t="shared" ref="E41:O41" si="23">SUM(E39:E40)</f>
        <v>0</v>
      </c>
      <c r="F41" s="53">
        <f t="shared" si="23"/>
        <v>4</v>
      </c>
      <c r="G41" s="53">
        <f t="shared" si="23"/>
        <v>40</v>
      </c>
      <c r="H41" s="183">
        <f t="shared" si="23"/>
        <v>2</v>
      </c>
      <c r="I41" s="53">
        <f t="shared" si="23"/>
        <v>42</v>
      </c>
      <c r="J41" s="53">
        <f>SUM(J39:J40)</f>
        <v>70</v>
      </c>
      <c r="K41" s="53">
        <f t="shared" si="23"/>
        <v>3</v>
      </c>
      <c r="L41" s="53">
        <f t="shared" si="23"/>
        <v>73</v>
      </c>
      <c r="M41" s="53">
        <f t="shared" si="23"/>
        <v>114</v>
      </c>
      <c r="N41" s="53">
        <f t="shared" si="23"/>
        <v>5</v>
      </c>
      <c r="O41" s="53">
        <f t="shared" si="23"/>
        <v>119</v>
      </c>
      <c r="P41" s="54" t="s">
        <v>66</v>
      </c>
      <c r="Q41" s="292"/>
      <c r="R41" s="315"/>
    </row>
    <row r="42" spans="1:18" s="113" customFormat="1" ht="16.5" customHeight="1" x14ac:dyDescent="0.2">
      <c r="A42" s="219" t="s">
        <v>43</v>
      </c>
      <c r="B42" s="296" t="s">
        <v>85</v>
      </c>
      <c r="C42" s="55" t="s">
        <v>157</v>
      </c>
      <c r="D42" s="55">
        <v>358</v>
      </c>
      <c r="E42" s="55">
        <v>0</v>
      </c>
      <c r="F42" s="55">
        <v>358</v>
      </c>
      <c r="G42" s="55">
        <v>587</v>
      </c>
      <c r="H42" s="55">
        <v>28</v>
      </c>
      <c r="I42" s="55">
        <v>615</v>
      </c>
      <c r="J42" s="55">
        <v>847</v>
      </c>
      <c r="K42" s="55">
        <v>43</v>
      </c>
      <c r="L42" s="55">
        <v>890</v>
      </c>
      <c r="M42" s="55">
        <v>1792</v>
      </c>
      <c r="N42" s="55">
        <v>71</v>
      </c>
      <c r="O42" s="55">
        <v>1863</v>
      </c>
      <c r="P42" s="96" t="s">
        <v>122</v>
      </c>
      <c r="Q42" s="297" t="s">
        <v>123</v>
      </c>
      <c r="R42" s="313" t="s">
        <v>44</v>
      </c>
    </row>
    <row r="43" spans="1:18" s="113" customFormat="1" ht="16.5" customHeight="1" x14ac:dyDescent="0.2">
      <c r="A43" s="249"/>
      <c r="B43" s="288"/>
      <c r="C43" s="49" t="s">
        <v>158</v>
      </c>
      <c r="D43" s="49">
        <v>2</v>
      </c>
      <c r="E43" s="49">
        <v>0</v>
      </c>
      <c r="F43" s="49">
        <v>2</v>
      </c>
      <c r="G43" s="49">
        <v>76</v>
      </c>
      <c r="H43" s="49">
        <v>0</v>
      </c>
      <c r="I43" s="49">
        <v>76</v>
      </c>
      <c r="J43" s="49">
        <v>65</v>
      </c>
      <c r="K43" s="49">
        <v>0</v>
      </c>
      <c r="L43" s="49">
        <v>65</v>
      </c>
      <c r="M43" s="49">
        <v>143</v>
      </c>
      <c r="N43" s="49">
        <v>0</v>
      </c>
      <c r="O43" s="49">
        <v>143</v>
      </c>
      <c r="P43" s="66" t="s">
        <v>124</v>
      </c>
      <c r="Q43" s="291"/>
      <c r="R43" s="314"/>
    </row>
    <row r="44" spans="1:18" s="113" customFormat="1" ht="16.5" customHeight="1" x14ac:dyDescent="0.2">
      <c r="A44" s="249"/>
      <c r="B44" s="288"/>
      <c r="C44" s="51" t="s">
        <v>90</v>
      </c>
      <c r="D44" s="51">
        <f>SUM(D42:D43)</f>
        <v>360</v>
      </c>
      <c r="E44" s="179">
        <f t="shared" ref="E44:G44" si="24">SUM(E42:E43)</f>
        <v>0</v>
      </c>
      <c r="F44" s="179">
        <f t="shared" si="24"/>
        <v>360</v>
      </c>
      <c r="G44" s="179">
        <f t="shared" si="24"/>
        <v>663</v>
      </c>
      <c r="H44" s="179">
        <f>SUM(H42:H43)</f>
        <v>28</v>
      </c>
      <c r="I44" s="179">
        <f t="shared" ref="I44:O44" si="25">SUM(I42:I43)</f>
        <v>691</v>
      </c>
      <c r="J44" s="179">
        <f t="shared" si="25"/>
        <v>912</v>
      </c>
      <c r="K44" s="179">
        <f t="shared" si="25"/>
        <v>43</v>
      </c>
      <c r="L44" s="179">
        <f t="shared" si="25"/>
        <v>955</v>
      </c>
      <c r="M44" s="179">
        <f t="shared" si="25"/>
        <v>1935</v>
      </c>
      <c r="N44" s="179">
        <f t="shared" si="25"/>
        <v>71</v>
      </c>
      <c r="O44" s="179">
        <f t="shared" si="25"/>
        <v>2006</v>
      </c>
      <c r="P44" s="52" t="s">
        <v>66</v>
      </c>
      <c r="Q44" s="291"/>
      <c r="R44" s="314"/>
    </row>
    <row r="45" spans="1:18" s="113" customFormat="1" ht="16.5" customHeight="1" x14ac:dyDescent="0.2">
      <c r="A45" s="249"/>
      <c r="B45" s="288" t="s">
        <v>88</v>
      </c>
      <c r="C45" s="49" t="s">
        <v>157</v>
      </c>
      <c r="D45" s="49">
        <v>0</v>
      </c>
      <c r="E45" s="49">
        <v>0</v>
      </c>
      <c r="F45" s="49">
        <v>0</v>
      </c>
      <c r="G45" s="49">
        <v>106</v>
      </c>
      <c r="H45" s="49">
        <v>0</v>
      </c>
      <c r="I45" s="49">
        <v>106</v>
      </c>
      <c r="J45" s="49">
        <v>231</v>
      </c>
      <c r="K45" s="49">
        <v>0</v>
      </c>
      <c r="L45" s="49">
        <v>231</v>
      </c>
      <c r="M45" s="49">
        <v>337</v>
      </c>
      <c r="N45" s="49">
        <v>0</v>
      </c>
      <c r="O45" s="49">
        <v>337</v>
      </c>
      <c r="P45" s="66" t="s">
        <v>122</v>
      </c>
      <c r="Q45" s="291" t="s">
        <v>125</v>
      </c>
      <c r="R45" s="314"/>
    </row>
    <row r="46" spans="1:18" s="113" customFormat="1" ht="16.5" customHeight="1" x14ac:dyDescent="0.2">
      <c r="A46" s="249"/>
      <c r="B46" s="288"/>
      <c r="C46" s="49" t="s">
        <v>158</v>
      </c>
      <c r="D46" s="49">
        <v>0</v>
      </c>
      <c r="E46" s="49">
        <v>0</v>
      </c>
      <c r="F46" s="49">
        <v>0</v>
      </c>
      <c r="G46" s="49">
        <v>59</v>
      </c>
      <c r="H46" s="49">
        <v>0</v>
      </c>
      <c r="I46" s="49">
        <v>59</v>
      </c>
      <c r="J46" s="49">
        <v>78</v>
      </c>
      <c r="K46" s="49">
        <v>0</v>
      </c>
      <c r="L46" s="49">
        <v>78</v>
      </c>
      <c r="M46" s="49">
        <v>137</v>
      </c>
      <c r="N46" s="49">
        <v>0</v>
      </c>
      <c r="O46" s="49">
        <v>137</v>
      </c>
      <c r="P46" s="66" t="s">
        <v>124</v>
      </c>
      <c r="Q46" s="291"/>
      <c r="R46" s="314"/>
    </row>
    <row r="47" spans="1:18" s="113" customFormat="1" ht="16.5" customHeight="1" x14ac:dyDescent="0.2">
      <c r="A47" s="249"/>
      <c r="B47" s="288"/>
      <c r="C47" s="51" t="s">
        <v>90</v>
      </c>
      <c r="D47" s="51">
        <f>SUM(D45:D46)</f>
        <v>0</v>
      </c>
      <c r="E47" s="179">
        <f t="shared" ref="E47:O47" si="26">SUM(E45:E46)</f>
        <v>0</v>
      </c>
      <c r="F47" s="179">
        <f t="shared" si="26"/>
        <v>0</v>
      </c>
      <c r="G47" s="179">
        <f t="shared" si="26"/>
        <v>165</v>
      </c>
      <c r="H47" s="179">
        <f t="shared" si="26"/>
        <v>0</v>
      </c>
      <c r="I47" s="179">
        <f t="shared" si="26"/>
        <v>165</v>
      </c>
      <c r="J47" s="179">
        <f t="shared" si="26"/>
        <v>309</v>
      </c>
      <c r="K47" s="179">
        <f t="shared" si="26"/>
        <v>0</v>
      </c>
      <c r="L47" s="179">
        <f t="shared" si="26"/>
        <v>309</v>
      </c>
      <c r="M47" s="179">
        <f t="shared" si="26"/>
        <v>474</v>
      </c>
      <c r="N47" s="179">
        <f t="shared" si="26"/>
        <v>0</v>
      </c>
      <c r="O47" s="179">
        <f t="shared" si="26"/>
        <v>474</v>
      </c>
      <c r="P47" s="52" t="s">
        <v>66</v>
      </c>
      <c r="Q47" s="291"/>
      <c r="R47" s="314"/>
    </row>
    <row r="48" spans="1:18" s="113" customFormat="1" ht="16.5" customHeight="1" x14ac:dyDescent="0.2">
      <c r="A48" s="249"/>
      <c r="B48" s="288" t="s">
        <v>90</v>
      </c>
      <c r="C48" s="49" t="s">
        <v>157</v>
      </c>
      <c r="D48" s="49">
        <f>D42+D45</f>
        <v>358</v>
      </c>
      <c r="E48" s="49">
        <f t="shared" ref="E48:O48" si="27">E42+E45</f>
        <v>0</v>
      </c>
      <c r="F48" s="49">
        <f t="shared" si="27"/>
        <v>358</v>
      </c>
      <c r="G48" s="49">
        <f t="shared" si="27"/>
        <v>693</v>
      </c>
      <c r="H48" s="49">
        <f t="shared" si="27"/>
        <v>28</v>
      </c>
      <c r="I48" s="49">
        <f t="shared" si="27"/>
        <v>721</v>
      </c>
      <c r="J48" s="49">
        <f t="shared" si="27"/>
        <v>1078</v>
      </c>
      <c r="K48" s="49">
        <f t="shared" si="27"/>
        <v>43</v>
      </c>
      <c r="L48" s="49">
        <f t="shared" si="27"/>
        <v>1121</v>
      </c>
      <c r="M48" s="49">
        <f>D48+G48+J48</f>
        <v>2129</v>
      </c>
      <c r="N48" s="49">
        <f t="shared" si="27"/>
        <v>71</v>
      </c>
      <c r="O48" s="49">
        <f t="shared" si="27"/>
        <v>2200</v>
      </c>
      <c r="P48" s="66" t="s">
        <v>122</v>
      </c>
      <c r="Q48" s="291" t="s">
        <v>66</v>
      </c>
      <c r="R48" s="314"/>
    </row>
    <row r="49" spans="1:18" s="113" customFormat="1" ht="16.5" customHeight="1" x14ac:dyDescent="0.2">
      <c r="A49" s="249"/>
      <c r="B49" s="288"/>
      <c r="C49" s="49" t="s">
        <v>158</v>
      </c>
      <c r="D49" s="49">
        <f>D43+D46</f>
        <v>2</v>
      </c>
      <c r="E49" s="49">
        <f t="shared" ref="E49:O49" si="28">E43+E46</f>
        <v>0</v>
      </c>
      <c r="F49" s="49">
        <f t="shared" si="28"/>
        <v>2</v>
      </c>
      <c r="G49" s="49">
        <f t="shared" si="28"/>
        <v>135</v>
      </c>
      <c r="H49" s="49">
        <f t="shared" si="28"/>
        <v>0</v>
      </c>
      <c r="I49" s="49">
        <f t="shared" si="28"/>
        <v>135</v>
      </c>
      <c r="J49" s="49">
        <f t="shared" si="28"/>
        <v>143</v>
      </c>
      <c r="K49" s="49">
        <f t="shared" si="28"/>
        <v>0</v>
      </c>
      <c r="L49" s="49">
        <f t="shared" si="28"/>
        <v>143</v>
      </c>
      <c r="M49" s="49">
        <f t="shared" si="28"/>
        <v>280</v>
      </c>
      <c r="N49" s="49">
        <f t="shared" si="28"/>
        <v>0</v>
      </c>
      <c r="O49" s="49">
        <f t="shared" si="28"/>
        <v>280</v>
      </c>
      <c r="P49" s="66" t="s">
        <v>124</v>
      </c>
      <c r="Q49" s="291"/>
      <c r="R49" s="314"/>
    </row>
    <row r="50" spans="1:18" s="113" customFormat="1" ht="16.5" customHeight="1" thickBot="1" x14ac:dyDescent="0.25">
      <c r="A50" s="220"/>
      <c r="B50" s="289"/>
      <c r="C50" s="53" t="s">
        <v>90</v>
      </c>
      <c r="D50" s="53">
        <f>SUM(D48:D49)</f>
        <v>360</v>
      </c>
      <c r="E50" s="180">
        <f t="shared" ref="E50:O50" si="29">SUM(E48:E49)</f>
        <v>0</v>
      </c>
      <c r="F50" s="180">
        <f t="shared" si="29"/>
        <v>360</v>
      </c>
      <c r="G50" s="180">
        <f t="shared" si="29"/>
        <v>828</v>
      </c>
      <c r="H50" s="180">
        <f t="shared" si="29"/>
        <v>28</v>
      </c>
      <c r="I50" s="180">
        <f t="shared" si="29"/>
        <v>856</v>
      </c>
      <c r="J50" s="180">
        <f t="shared" si="29"/>
        <v>1221</v>
      </c>
      <c r="K50" s="180">
        <f t="shared" si="29"/>
        <v>43</v>
      </c>
      <c r="L50" s="180">
        <f t="shared" si="29"/>
        <v>1264</v>
      </c>
      <c r="M50" s="180">
        <f t="shared" si="29"/>
        <v>2409</v>
      </c>
      <c r="N50" s="180">
        <f t="shared" si="29"/>
        <v>71</v>
      </c>
      <c r="O50" s="180">
        <f t="shared" si="29"/>
        <v>2480</v>
      </c>
      <c r="P50" s="54" t="s">
        <v>66</v>
      </c>
      <c r="Q50" s="292"/>
      <c r="R50" s="315"/>
    </row>
    <row r="51" spans="1:18" s="113" customFormat="1" ht="16.5" customHeight="1" x14ac:dyDescent="0.2">
      <c r="A51" s="112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08"/>
      <c r="Q51" s="108"/>
      <c r="R51" s="108"/>
    </row>
    <row r="52" spans="1:18" s="113" customFormat="1" ht="16.5" customHeight="1" x14ac:dyDescent="0.2">
      <c r="A52" s="112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08"/>
      <c r="Q52" s="108"/>
      <c r="R52" s="108"/>
    </row>
    <row r="53" spans="1:18" s="113" customFormat="1" ht="24.95" customHeight="1" x14ac:dyDescent="0.2">
      <c r="A53" s="227" t="s">
        <v>172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</row>
    <row r="54" spans="1:18" s="113" customFormat="1" ht="16.5" customHeight="1" x14ac:dyDescent="0.2">
      <c r="A54" s="277" t="s">
        <v>173</v>
      </c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7"/>
      <c r="O54" s="277"/>
      <c r="P54" s="277"/>
      <c r="Q54" s="277"/>
      <c r="R54" s="277"/>
    </row>
    <row r="55" spans="1:18" s="113" customFormat="1" ht="16.5" customHeight="1" thickBot="1" x14ac:dyDescent="0.25">
      <c r="A55" s="279"/>
      <c r="B55" s="279"/>
      <c r="C55" s="279"/>
      <c r="D55" s="279"/>
      <c r="E55" s="110"/>
      <c r="F55" s="110"/>
      <c r="G55" s="110"/>
      <c r="H55" s="110"/>
      <c r="I55" s="110"/>
      <c r="J55" s="110"/>
      <c r="K55" s="110"/>
      <c r="L55" s="110"/>
      <c r="M55" s="110"/>
      <c r="N55" s="112"/>
      <c r="O55" s="280"/>
      <c r="P55" s="280"/>
      <c r="Q55" s="280"/>
      <c r="R55" s="280"/>
    </row>
    <row r="56" spans="1:18" s="113" customFormat="1" ht="24.75" customHeight="1" x14ac:dyDescent="0.2">
      <c r="A56" s="310" t="s">
        <v>19</v>
      </c>
      <c r="B56" s="239" t="s">
        <v>69</v>
      </c>
      <c r="C56" s="307" t="s">
        <v>114</v>
      </c>
      <c r="D56" s="239" t="s">
        <v>159</v>
      </c>
      <c r="E56" s="239"/>
      <c r="F56" s="239"/>
      <c r="G56" s="239" t="s">
        <v>160</v>
      </c>
      <c r="H56" s="239"/>
      <c r="I56" s="239"/>
      <c r="J56" s="239"/>
      <c r="K56" s="239"/>
      <c r="L56" s="239"/>
      <c r="M56" s="239" t="s">
        <v>115</v>
      </c>
      <c r="N56" s="239"/>
      <c r="O56" s="239"/>
      <c r="P56" s="304" t="s">
        <v>116</v>
      </c>
      <c r="Q56" s="304" t="s">
        <v>76</v>
      </c>
      <c r="R56" s="301" t="s">
        <v>26</v>
      </c>
    </row>
    <row r="57" spans="1:18" s="113" customFormat="1" ht="24.75" customHeight="1" x14ac:dyDescent="0.2">
      <c r="A57" s="311"/>
      <c r="B57" s="278"/>
      <c r="C57" s="308"/>
      <c r="D57" s="278"/>
      <c r="E57" s="278"/>
      <c r="F57" s="278"/>
      <c r="G57" s="278" t="s">
        <v>117</v>
      </c>
      <c r="H57" s="278"/>
      <c r="I57" s="278"/>
      <c r="J57" s="278" t="s">
        <v>118</v>
      </c>
      <c r="K57" s="278"/>
      <c r="L57" s="278"/>
      <c r="M57" s="278"/>
      <c r="N57" s="278"/>
      <c r="O57" s="278"/>
      <c r="P57" s="305"/>
      <c r="Q57" s="305"/>
      <c r="R57" s="302"/>
    </row>
    <row r="58" spans="1:18" s="113" customFormat="1" ht="24.75" customHeight="1" x14ac:dyDescent="0.2">
      <c r="A58" s="311"/>
      <c r="B58" s="278"/>
      <c r="C58" s="308"/>
      <c r="D58" s="278"/>
      <c r="E58" s="278"/>
      <c r="F58" s="278"/>
      <c r="G58" s="210" t="s">
        <v>181</v>
      </c>
      <c r="H58" s="210"/>
      <c r="I58" s="210"/>
      <c r="J58" s="210" t="s">
        <v>120</v>
      </c>
      <c r="K58" s="210"/>
      <c r="L58" s="210"/>
      <c r="M58" s="210" t="s">
        <v>66</v>
      </c>
      <c r="N58" s="210"/>
      <c r="O58" s="210"/>
      <c r="P58" s="305"/>
      <c r="Q58" s="305"/>
      <c r="R58" s="302"/>
    </row>
    <row r="59" spans="1:18" s="113" customFormat="1" ht="24.75" customHeight="1" x14ac:dyDescent="0.2">
      <c r="A59" s="311"/>
      <c r="B59" s="278"/>
      <c r="C59" s="308"/>
      <c r="D59" s="36" t="s">
        <v>119</v>
      </c>
      <c r="E59" s="36" t="s">
        <v>104</v>
      </c>
      <c r="F59" s="36" t="s">
        <v>65</v>
      </c>
      <c r="G59" s="36" t="s">
        <v>119</v>
      </c>
      <c r="H59" s="36" t="s">
        <v>104</v>
      </c>
      <c r="I59" s="36" t="s">
        <v>65</v>
      </c>
      <c r="J59" s="36" t="s">
        <v>119</v>
      </c>
      <c r="K59" s="36" t="s">
        <v>104</v>
      </c>
      <c r="L59" s="36" t="s">
        <v>65</v>
      </c>
      <c r="M59" s="36" t="s">
        <v>119</v>
      </c>
      <c r="N59" s="36" t="s">
        <v>104</v>
      </c>
      <c r="O59" s="36" t="s">
        <v>65</v>
      </c>
      <c r="P59" s="305"/>
      <c r="Q59" s="305"/>
      <c r="R59" s="302"/>
    </row>
    <row r="60" spans="1:18" s="113" customFormat="1" ht="24.75" customHeight="1" thickBot="1" x14ac:dyDescent="0.25">
      <c r="A60" s="312"/>
      <c r="B60" s="240"/>
      <c r="C60" s="309"/>
      <c r="D60" s="80" t="s">
        <v>121</v>
      </c>
      <c r="E60" s="80" t="s">
        <v>111</v>
      </c>
      <c r="F60" s="80" t="s">
        <v>66</v>
      </c>
      <c r="G60" s="80" t="s">
        <v>121</v>
      </c>
      <c r="H60" s="80" t="s">
        <v>111</v>
      </c>
      <c r="I60" s="80" t="s">
        <v>66</v>
      </c>
      <c r="J60" s="80" t="s">
        <v>121</v>
      </c>
      <c r="K60" s="80" t="s">
        <v>111</v>
      </c>
      <c r="L60" s="80" t="s">
        <v>66</v>
      </c>
      <c r="M60" s="80" t="s">
        <v>121</v>
      </c>
      <c r="N60" s="80" t="s">
        <v>111</v>
      </c>
      <c r="O60" s="80" t="s">
        <v>66</v>
      </c>
      <c r="P60" s="306"/>
      <c r="Q60" s="306"/>
      <c r="R60" s="303"/>
    </row>
    <row r="61" spans="1:18" s="113" customFormat="1" ht="18.600000000000001" customHeight="1" x14ac:dyDescent="0.2">
      <c r="A61" s="229" t="s">
        <v>45</v>
      </c>
      <c r="B61" s="287" t="s">
        <v>85</v>
      </c>
      <c r="C61" s="47" t="s">
        <v>157</v>
      </c>
      <c r="D61" s="47">
        <v>6</v>
      </c>
      <c r="E61" s="47">
        <v>0</v>
      </c>
      <c r="F61" s="47">
        <v>6</v>
      </c>
      <c r="G61" s="47">
        <v>4</v>
      </c>
      <c r="H61" s="47">
        <v>0</v>
      </c>
      <c r="I61" s="47">
        <f>SUM(G61:H61)</f>
        <v>4</v>
      </c>
      <c r="J61" s="47">
        <v>12</v>
      </c>
      <c r="K61" s="47">
        <v>0</v>
      </c>
      <c r="L61" s="47">
        <f>SUM(J61:K61)</f>
        <v>12</v>
      </c>
      <c r="M61" s="47">
        <f>D61+G61+J61</f>
        <v>22</v>
      </c>
      <c r="N61" s="47">
        <f>E61+H61+K61</f>
        <v>0</v>
      </c>
      <c r="O61" s="47">
        <f>SUM(M61:N61)</f>
        <v>22</v>
      </c>
      <c r="P61" s="95" t="s">
        <v>122</v>
      </c>
      <c r="Q61" s="290" t="s">
        <v>123</v>
      </c>
      <c r="R61" s="313" t="s">
        <v>46</v>
      </c>
    </row>
    <row r="62" spans="1:18" s="113" customFormat="1" ht="18.600000000000001" customHeight="1" x14ac:dyDescent="0.2">
      <c r="A62" s="249"/>
      <c r="B62" s="288"/>
      <c r="C62" s="49" t="s">
        <v>158</v>
      </c>
      <c r="D62" s="49">
        <v>0</v>
      </c>
      <c r="E62" s="49">
        <v>0</v>
      </c>
      <c r="F62" s="49">
        <v>0</v>
      </c>
      <c r="G62" s="49">
        <v>1</v>
      </c>
      <c r="H62" s="49">
        <v>0</v>
      </c>
      <c r="I62" s="49">
        <v>1</v>
      </c>
      <c r="J62" s="49">
        <v>5</v>
      </c>
      <c r="K62" s="49">
        <v>0</v>
      </c>
      <c r="L62" s="49">
        <v>5</v>
      </c>
      <c r="M62" s="49">
        <f>D62+G62+J62</f>
        <v>6</v>
      </c>
      <c r="N62" s="49">
        <f t="shared" ref="N62:O62" si="30">E62+H62+K62</f>
        <v>0</v>
      </c>
      <c r="O62" s="49">
        <f t="shared" si="30"/>
        <v>6</v>
      </c>
      <c r="P62" s="66" t="s">
        <v>124</v>
      </c>
      <c r="Q62" s="291"/>
      <c r="R62" s="314"/>
    </row>
    <row r="63" spans="1:18" s="113" customFormat="1" ht="18.600000000000001" customHeight="1" thickBot="1" x14ac:dyDescent="0.25">
      <c r="A63" s="220"/>
      <c r="B63" s="289"/>
      <c r="C63" s="53" t="s">
        <v>90</v>
      </c>
      <c r="D63" s="53">
        <f>SUM(D61:D62)</f>
        <v>6</v>
      </c>
      <c r="E63" s="180">
        <f t="shared" ref="E63:O63" si="31">SUM(E61:E62)</f>
        <v>0</v>
      </c>
      <c r="F63" s="180">
        <f t="shared" si="31"/>
        <v>6</v>
      </c>
      <c r="G63" s="180">
        <f t="shared" si="31"/>
        <v>5</v>
      </c>
      <c r="H63" s="180">
        <f t="shared" si="31"/>
        <v>0</v>
      </c>
      <c r="I63" s="180">
        <f t="shared" si="31"/>
        <v>5</v>
      </c>
      <c r="J63" s="180">
        <f t="shared" si="31"/>
        <v>17</v>
      </c>
      <c r="K63" s="180">
        <f t="shared" si="31"/>
        <v>0</v>
      </c>
      <c r="L63" s="180">
        <f t="shared" si="31"/>
        <v>17</v>
      </c>
      <c r="M63" s="183">
        <f t="shared" ref="M63" si="32">D63+G63+J63</f>
        <v>28</v>
      </c>
      <c r="N63" s="183">
        <f t="shared" ref="N63" si="33">E63+H63+K63</f>
        <v>0</v>
      </c>
      <c r="O63" s="183">
        <f t="shared" si="31"/>
        <v>28</v>
      </c>
      <c r="P63" s="54" t="s">
        <v>66</v>
      </c>
      <c r="Q63" s="292"/>
      <c r="R63" s="314"/>
    </row>
    <row r="64" spans="1:18" s="113" customFormat="1" ht="18.600000000000001" customHeight="1" x14ac:dyDescent="0.2">
      <c r="A64" s="229" t="s">
        <v>47</v>
      </c>
      <c r="B64" s="287" t="s">
        <v>85</v>
      </c>
      <c r="C64" s="47" t="s">
        <v>157</v>
      </c>
      <c r="D64" s="47">
        <v>466</v>
      </c>
      <c r="E64" s="47">
        <v>0</v>
      </c>
      <c r="F64" s="47">
        <v>466</v>
      </c>
      <c r="G64" s="47">
        <v>865</v>
      </c>
      <c r="H64" s="47">
        <v>21</v>
      </c>
      <c r="I64" s="47">
        <v>886</v>
      </c>
      <c r="J64" s="47">
        <v>770</v>
      </c>
      <c r="K64" s="47">
        <v>473</v>
      </c>
      <c r="L64" s="47">
        <v>1243</v>
      </c>
      <c r="M64" s="47">
        <v>2101</v>
      </c>
      <c r="N64" s="47">
        <v>494</v>
      </c>
      <c r="O64" s="47">
        <v>2595</v>
      </c>
      <c r="P64" s="95" t="s">
        <v>122</v>
      </c>
      <c r="Q64" s="290" t="s">
        <v>123</v>
      </c>
      <c r="R64" s="313" t="s">
        <v>48</v>
      </c>
    </row>
    <row r="65" spans="1:18" s="113" customFormat="1" ht="18.600000000000001" customHeight="1" x14ac:dyDescent="0.2">
      <c r="A65" s="249"/>
      <c r="B65" s="288"/>
      <c r="C65" s="49" t="s">
        <v>158</v>
      </c>
      <c r="D65" s="49">
        <v>12</v>
      </c>
      <c r="E65" s="49">
        <v>0</v>
      </c>
      <c r="F65" s="49">
        <v>12</v>
      </c>
      <c r="G65" s="49">
        <v>27</v>
      </c>
      <c r="H65" s="49">
        <v>0</v>
      </c>
      <c r="I65" s="49">
        <v>27</v>
      </c>
      <c r="J65" s="49">
        <v>77</v>
      </c>
      <c r="K65" s="49">
        <v>27</v>
      </c>
      <c r="L65" s="49">
        <v>104</v>
      </c>
      <c r="M65" s="49">
        <v>116</v>
      </c>
      <c r="N65" s="49">
        <v>27</v>
      </c>
      <c r="O65" s="49">
        <v>143</v>
      </c>
      <c r="P65" s="66" t="s">
        <v>124</v>
      </c>
      <c r="Q65" s="291"/>
      <c r="R65" s="314"/>
    </row>
    <row r="66" spans="1:18" s="113" customFormat="1" ht="18.600000000000001" customHeight="1" thickBot="1" x14ac:dyDescent="0.25">
      <c r="A66" s="220"/>
      <c r="B66" s="289"/>
      <c r="C66" s="53" t="s">
        <v>90</v>
      </c>
      <c r="D66" s="53">
        <f>SUM(D64:D65)</f>
        <v>478</v>
      </c>
      <c r="E66" s="180">
        <f t="shared" ref="E66:O66" si="34">SUM(E64:E65)</f>
        <v>0</v>
      </c>
      <c r="F66" s="180">
        <f t="shared" si="34"/>
        <v>478</v>
      </c>
      <c r="G66" s="180">
        <f t="shared" si="34"/>
        <v>892</v>
      </c>
      <c r="H66" s="180">
        <f t="shared" si="34"/>
        <v>21</v>
      </c>
      <c r="I66" s="180">
        <f t="shared" si="34"/>
        <v>913</v>
      </c>
      <c r="J66" s="180">
        <f t="shared" si="34"/>
        <v>847</v>
      </c>
      <c r="K66" s="180">
        <f t="shared" si="34"/>
        <v>500</v>
      </c>
      <c r="L66" s="180">
        <f t="shared" si="34"/>
        <v>1347</v>
      </c>
      <c r="M66" s="180">
        <f t="shared" si="34"/>
        <v>2217</v>
      </c>
      <c r="N66" s="180">
        <f t="shared" si="34"/>
        <v>521</v>
      </c>
      <c r="O66" s="180">
        <f t="shared" si="34"/>
        <v>2738</v>
      </c>
      <c r="P66" s="54" t="s">
        <v>66</v>
      </c>
      <c r="Q66" s="292"/>
      <c r="R66" s="314"/>
    </row>
    <row r="67" spans="1:18" s="113" customFormat="1" ht="18.600000000000001" customHeight="1" x14ac:dyDescent="0.2">
      <c r="A67" s="229" t="s">
        <v>49</v>
      </c>
      <c r="B67" s="287" t="s">
        <v>85</v>
      </c>
      <c r="C67" s="47" t="s">
        <v>157</v>
      </c>
      <c r="D67" s="47">
        <v>16</v>
      </c>
      <c r="E67" s="47">
        <v>0</v>
      </c>
      <c r="F67" s="47">
        <v>16</v>
      </c>
      <c r="G67" s="47">
        <v>7</v>
      </c>
      <c r="H67" s="47">
        <v>0</v>
      </c>
      <c r="I67" s="47">
        <v>7</v>
      </c>
      <c r="J67" s="47">
        <v>8</v>
      </c>
      <c r="K67" s="47">
        <v>0</v>
      </c>
      <c r="L67" s="47">
        <v>8</v>
      </c>
      <c r="M67" s="47">
        <v>31</v>
      </c>
      <c r="N67" s="47">
        <v>0</v>
      </c>
      <c r="O67" s="47">
        <v>31</v>
      </c>
      <c r="P67" s="95" t="s">
        <v>122</v>
      </c>
      <c r="Q67" s="290" t="s">
        <v>123</v>
      </c>
      <c r="R67" s="313" t="s">
        <v>50</v>
      </c>
    </row>
    <row r="68" spans="1:18" s="113" customFormat="1" ht="18.600000000000001" customHeight="1" x14ac:dyDescent="0.2">
      <c r="A68" s="249"/>
      <c r="B68" s="288"/>
      <c r="C68" s="49" t="s">
        <v>158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66" t="s">
        <v>124</v>
      </c>
      <c r="Q68" s="291"/>
      <c r="R68" s="314"/>
    </row>
    <row r="69" spans="1:18" s="113" customFormat="1" ht="18.600000000000001" customHeight="1" thickBot="1" x14ac:dyDescent="0.25">
      <c r="A69" s="220"/>
      <c r="B69" s="289"/>
      <c r="C69" s="53" t="s">
        <v>90</v>
      </c>
      <c r="D69" s="53">
        <f>SUM(D67:D68)</f>
        <v>16</v>
      </c>
      <c r="E69" s="180">
        <f t="shared" ref="E69:O69" si="35">SUM(E67:E68)</f>
        <v>0</v>
      </c>
      <c r="F69" s="180">
        <f t="shared" si="35"/>
        <v>16</v>
      </c>
      <c r="G69" s="180">
        <f t="shared" si="35"/>
        <v>7</v>
      </c>
      <c r="H69" s="180">
        <f t="shared" si="35"/>
        <v>0</v>
      </c>
      <c r="I69" s="180">
        <f t="shared" si="35"/>
        <v>7</v>
      </c>
      <c r="J69" s="180">
        <f t="shared" si="35"/>
        <v>8</v>
      </c>
      <c r="K69" s="180">
        <f t="shared" si="35"/>
        <v>0</v>
      </c>
      <c r="L69" s="180">
        <f t="shared" si="35"/>
        <v>8</v>
      </c>
      <c r="M69" s="180">
        <f t="shared" si="35"/>
        <v>31</v>
      </c>
      <c r="N69" s="180">
        <f t="shared" si="35"/>
        <v>0</v>
      </c>
      <c r="O69" s="180">
        <f t="shared" si="35"/>
        <v>31</v>
      </c>
      <c r="P69" s="54" t="s">
        <v>66</v>
      </c>
      <c r="Q69" s="292"/>
      <c r="R69" s="314"/>
    </row>
    <row r="70" spans="1:18" s="113" customFormat="1" ht="18.600000000000001" customHeight="1" x14ac:dyDescent="0.2">
      <c r="A70" s="229" t="s">
        <v>51</v>
      </c>
      <c r="B70" s="287" t="s">
        <v>85</v>
      </c>
      <c r="C70" s="47" t="s">
        <v>157</v>
      </c>
      <c r="D70" s="47">
        <v>10</v>
      </c>
      <c r="E70" s="47">
        <v>0</v>
      </c>
      <c r="F70" s="47">
        <v>10</v>
      </c>
      <c r="G70" s="47">
        <v>6</v>
      </c>
      <c r="H70" s="47">
        <v>0</v>
      </c>
      <c r="I70" s="47">
        <v>6</v>
      </c>
      <c r="J70" s="47">
        <v>3</v>
      </c>
      <c r="K70" s="47">
        <v>2</v>
      </c>
      <c r="L70" s="47">
        <v>5</v>
      </c>
      <c r="M70" s="47">
        <v>19</v>
      </c>
      <c r="N70" s="47">
        <v>2</v>
      </c>
      <c r="O70" s="47">
        <v>21</v>
      </c>
      <c r="P70" s="95" t="s">
        <v>122</v>
      </c>
      <c r="Q70" s="290" t="s">
        <v>123</v>
      </c>
      <c r="R70" s="313" t="s">
        <v>52</v>
      </c>
    </row>
    <row r="71" spans="1:18" s="113" customFormat="1" ht="18.600000000000001" customHeight="1" x14ac:dyDescent="0.2">
      <c r="A71" s="249"/>
      <c r="B71" s="288"/>
      <c r="C71" s="49" t="s">
        <v>158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3</v>
      </c>
      <c r="K71" s="49">
        <v>0</v>
      </c>
      <c r="L71" s="49">
        <v>3</v>
      </c>
      <c r="M71" s="49">
        <v>3</v>
      </c>
      <c r="N71" s="49">
        <v>0</v>
      </c>
      <c r="O71" s="49">
        <v>3</v>
      </c>
      <c r="P71" s="66" t="s">
        <v>124</v>
      </c>
      <c r="Q71" s="291"/>
      <c r="R71" s="314"/>
    </row>
    <row r="72" spans="1:18" s="113" customFormat="1" ht="18.600000000000001" customHeight="1" thickBot="1" x14ac:dyDescent="0.25">
      <c r="A72" s="220"/>
      <c r="B72" s="289"/>
      <c r="C72" s="53" t="s">
        <v>90</v>
      </c>
      <c r="D72" s="53">
        <f>SUM(D70:D71)</f>
        <v>10</v>
      </c>
      <c r="E72" s="180">
        <f t="shared" ref="E72:O72" si="36">SUM(E70:E71)</f>
        <v>0</v>
      </c>
      <c r="F72" s="180">
        <f t="shared" si="36"/>
        <v>10</v>
      </c>
      <c r="G72" s="180">
        <f t="shared" si="36"/>
        <v>6</v>
      </c>
      <c r="H72" s="180">
        <f t="shared" si="36"/>
        <v>0</v>
      </c>
      <c r="I72" s="180">
        <f t="shared" si="36"/>
        <v>6</v>
      </c>
      <c r="J72" s="180">
        <f t="shared" si="36"/>
        <v>6</v>
      </c>
      <c r="K72" s="180">
        <f t="shared" si="36"/>
        <v>2</v>
      </c>
      <c r="L72" s="180">
        <f t="shared" si="36"/>
        <v>8</v>
      </c>
      <c r="M72" s="180">
        <f t="shared" si="36"/>
        <v>22</v>
      </c>
      <c r="N72" s="180">
        <f t="shared" si="36"/>
        <v>2</v>
      </c>
      <c r="O72" s="180">
        <f t="shared" si="36"/>
        <v>24</v>
      </c>
      <c r="P72" s="54" t="s">
        <v>66</v>
      </c>
      <c r="Q72" s="292"/>
      <c r="R72" s="314"/>
    </row>
    <row r="73" spans="1:18" s="113" customFormat="1" ht="18.600000000000001" customHeight="1" x14ac:dyDescent="0.2">
      <c r="A73" s="219" t="s">
        <v>53</v>
      </c>
      <c r="B73" s="296" t="s">
        <v>85</v>
      </c>
      <c r="C73" s="55" t="s">
        <v>157</v>
      </c>
      <c r="D73" s="55">
        <v>259</v>
      </c>
      <c r="E73" s="55">
        <v>0</v>
      </c>
      <c r="F73" s="55">
        <v>259</v>
      </c>
      <c r="G73" s="55">
        <v>477</v>
      </c>
      <c r="H73" s="55">
        <v>11</v>
      </c>
      <c r="I73" s="55">
        <v>488</v>
      </c>
      <c r="J73" s="55">
        <v>778</v>
      </c>
      <c r="K73" s="55">
        <v>99</v>
      </c>
      <c r="L73" s="55">
        <v>877</v>
      </c>
      <c r="M73" s="55">
        <v>1514</v>
      </c>
      <c r="N73" s="55">
        <v>110</v>
      </c>
      <c r="O73" s="55">
        <v>1624</v>
      </c>
      <c r="P73" s="96" t="s">
        <v>122</v>
      </c>
      <c r="Q73" s="297" t="s">
        <v>123</v>
      </c>
      <c r="R73" s="313" t="s">
        <v>54</v>
      </c>
    </row>
    <row r="74" spans="1:18" s="113" customFormat="1" ht="18.600000000000001" customHeight="1" x14ac:dyDescent="0.2">
      <c r="A74" s="249"/>
      <c r="B74" s="288"/>
      <c r="C74" s="49" t="s">
        <v>158</v>
      </c>
      <c r="D74" s="49">
        <v>0</v>
      </c>
      <c r="E74" s="49">
        <v>0</v>
      </c>
      <c r="F74" s="49">
        <v>0</v>
      </c>
      <c r="G74" s="49">
        <v>11</v>
      </c>
      <c r="H74" s="49">
        <v>0</v>
      </c>
      <c r="I74" s="49">
        <v>11</v>
      </c>
      <c r="J74" s="49">
        <v>3</v>
      </c>
      <c r="K74" s="49">
        <v>0</v>
      </c>
      <c r="L74" s="49">
        <v>3</v>
      </c>
      <c r="M74" s="49">
        <v>14</v>
      </c>
      <c r="N74" s="49">
        <v>0</v>
      </c>
      <c r="O74" s="49">
        <v>14</v>
      </c>
      <c r="P74" s="66" t="s">
        <v>124</v>
      </c>
      <c r="Q74" s="291"/>
      <c r="R74" s="314"/>
    </row>
    <row r="75" spans="1:18" s="113" customFormat="1" ht="18.600000000000001" customHeight="1" thickBot="1" x14ac:dyDescent="0.25">
      <c r="A75" s="220"/>
      <c r="B75" s="289"/>
      <c r="C75" s="53" t="s">
        <v>90</v>
      </c>
      <c r="D75" s="53">
        <f>SUM(D73:D74)</f>
        <v>259</v>
      </c>
      <c r="E75" s="180">
        <f t="shared" ref="E75:O75" si="37">SUM(E73:E74)</f>
        <v>0</v>
      </c>
      <c r="F75" s="180">
        <f t="shared" si="37"/>
        <v>259</v>
      </c>
      <c r="G75" s="180">
        <f t="shared" si="37"/>
        <v>488</v>
      </c>
      <c r="H75" s="180">
        <f t="shared" si="37"/>
        <v>11</v>
      </c>
      <c r="I75" s="180">
        <f t="shared" si="37"/>
        <v>499</v>
      </c>
      <c r="J75" s="180">
        <f t="shared" si="37"/>
        <v>781</v>
      </c>
      <c r="K75" s="180">
        <f t="shared" si="37"/>
        <v>99</v>
      </c>
      <c r="L75" s="180">
        <f t="shared" si="37"/>
        <v>880</v>
      </c>
      <c r="M75" s="180">
        <f t="shared" si="37"/>
        <v>1528</v>
      </c>
      <c r="N75" s="180">
        <f t="shared" si="37"/>
        <v>110</v>
      </c>
      <c r="O75" s="180">
        <f t="shared" si="37"/>
        <v>1638</v>
      </c>
      <c r="P75" s="54" t="s">
        <v>66</v>
      </c>
      <c r="Q75" s="292"/>
      <c r="R75" s="315"/>
    </row>
    <row r="76" spans="1:18" s="113" customFormat="1" ht="18.600000000000001" customHeight="1" x14ac:dyDescent="0.2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08"/>
      <c r="Q76" s="108"/>
      <c r="R76" s="108"/>
    </row>
    <row r="77" spans="1:18" s="113" customFormat="1" ht="18.600000000000001" customHeight="1" x14ac:dyDescent="0.2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08"/>
      <c r="Q77" s="108"/>
      <c r="R77" s="108"/>
    </row>
    <row r="78" spans="1:18" s="113" customFormat="1" ht="18.600000000000001" customHeight="1" x14ac:dyDescent="0.2">
      <c r="A78" s="227" t="s">
        <v>172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</row>
    <row r="79" spans="1:18" s="113" customFormat="1" ht="18.600000000000001" customHeight="1" x14ac:dyDescent="0.2">
      <c r="A79" s="277" t="s">
        <v>173</v>
      </c>
      <c r="B79" s="277"/>
      <c r="C79" s="277"/>
      <c r="D79" s="277"/>
      <c r="E79" s="277"/>
      <c r="F79" s="277"/>
      <c r="G79" s="277"/>
      <c r="H79" s="277"/>
      <c r="I79" s="277"/>
      <c r="J79" s="277"/>
      <c r="K79" s="277"/>
      <c r="L79" s="277"/>
      <c r="M79" s="277"/>
      <c r="N79" s="277"/>
      <c r="O79" s="277"/>
      <c r="P79" s="277"/>
      <c r="Q79" s="277"/>
      <c r="R79" s="277"/>
    </row>
    <row r="80" spans="1:18" s="113" customFormat="1" ht="18.600000000000001" customHeight="1" thickBot="1" x14ac:dyDescent="0.25">
      <c r="A80" s="279"/>
      <c r="B80" s="279"/>
      <c r="C80" s="279"/>
      <c r="D80" s="279"/>
      <c r="E80" s="110"/>
      <c r="F80" s="110"/>
      <c r="G80" s="110"/>
      <c r="H80" s="110"/>
      <c r="I80" s="110"/>
      <c r="J80" s="110"/>
      <c r="K80" s="110"/>
      <c r="L80" s="110"/>
      <c r="M80" s="110"/>
      <c r="N80" s="112"/>
      <c r="O80" s="280"/>
      <c r="P80" s="280"/>
      <c r="Q80" s="280"/>
      <c r="R80" s="280"/>
    </row>
    <row r="81" spans="1:18" s="113" customFormat="1" ht="24" customHeight="1" x14ac:dyDescent="0.2">
      <c r="A81" s="310" t="s">
        <v>19</v>
      </c>
      <c r="B81" s="239" t="s">
        <v>69</v>
      </c>
      <c r="C81" s="307" t="s">
        <v>114</v>
      </c>
      <c r="D81" s="239" t="s">
        <v>159</v>
      </c>
      <c r="E81" s="239"/>
      <c r="F81" s="239"/>
      <c r="G81" s="239" t="s">
        <v>160</v>
      </c>
      <c r="H81" s="239"/>
      <c r="I81" s="239"/>
      <c r="J81" s="239"/>
      <c r="K81" s="239"/>
      <c r="L81" s="239"/>
      <c r="M81" s="239" t="s">
        <v>115</v>
      </c>
      <c r="N81" s="239"/>
      <c r="O81" s="239"/>
      <c r="P81" s="304" t="s">
        <v>116</v>
      </c>
      <c r="Q81" s="304" t="s">
        <v>76</v>
      </c>
      <c r="R81" s="301" t="s">
        <v>26</v>
      </c>
    </row>
    <row r="82" spans="1:18" s="113" customFormat="1" ht="24" customHeight="1" x14ac:dyDescent="0.2">
      <c r="A82" s="311"/>
      <c r="B82" s="278"/>
      <c r="C82" s="308"/>
      <c r="D82" s="278"/>
      <c r="E82" s="278"/>
      <c r="F82" s="278"/>
      <c r="G82" s="278" t="s">
        <v>117</v>
      </c>
      <c r="H82" s="278"/>
      <c r="I82" s="278"/>
      <c r="J82" s="278" t="s">
        <v>118</v>
      </c>
      <c r="K82" s="278"/>
      <c r="L82" s="278"/>
      <c r="M82" s="278"/>
      <c r="N82" s="278"/>
      <c r="O82" s="278"/>
      <c r="P82" s="305"/>
      <c r="Q82" s="305"/>
      <c r="R82" s="302"/>
    </row>
    <row r="83" spans="1:18" s="113" customFormat="1" ht="24" customHeight="1" x14ac:dyDescent="0.2">
      <c r="A83" s="311"/>
      <c r="B83" s="278"/>
      <c r="C83" s="308"/>
      <c r="D83" s="278"/>
      <c r="E83" s="278"/>
      <c r="F83" s="278"/>
      <c r="G83" s="210" t="s">
        <v>181</v>
      </c>
      <c r="H83" s="210"/>
      <c r="I83" s="210"/>
      <c r="J83" s="210" t="s">
        <v>120</v>
      </c>
      <c r="K83" s="210"/>
      <c r="L83" s="210"/>
      <c r="M83" s="210" t="s">
        <v>66</v>
      </c>
      <c r="N83" s="210"/>
      <c r="O83" s="210"/>
      <c r="P83" s="305"/>
      <c r="Q83" s="305"/>
      <c r="R83" s="302"/>
    </row>
    <row r="84" spans="1:18" s="113" customFormat="1" ht="26.25" customHeight="1" x14ac:dyDescent="0.2">
      <c r="A84" s="311"/>
      <c r="B84" s="278"/>
      <c r="C84" s="308"/>
      <c r="D84" s="36" t="s">
        <v>119</v>
      </c>
      <c r="E84" s="36" t="s">
        <v>104</v>
      </c>
      <c r="F84" s="36" t="s">
        <v>65</v>
      </c>
      <c r="G84" s="36" t="s">
        <v>119</v>
      </c>
      <c r="H84" s="36" t="s">
        <v>104</v>
      </c>
      <c r="I84" s="36" t="s">
        <v>65</v>
      </c>
      <c r="J84" s="36" t="s">
        <v>119</v>
      </c>
      <c r="K84" s="36" t="s">
        <v>104</v>
      </c>
      <c r="L84" s="36" t="s">
        <v>65</v>
      </c>
      <c r="M84" s="36" t="s">
        <v>119</v>
      </c>
      <c r="N84" s="36" t="s">
        <v>104</v>
      </c>
      <c r="O84" s="36" t="s">
        <v>65</v>
      </c>
      <c r="P84" s="305"/>
      <c r="Q84" s="305"/>
      <c r="R84" s="302"/>
    </row>
    <row r="85" spans="1:18" s="113" customFormat="1" ht="26.25" customHeight="1" thickBot="1" x14ac:dyDescent="0.25">
      <c r="A85" s="312"/>
      <c r="B85" s="240"/>
      <c r="C85" s="309"/>
      <c r="D85" s="80" t="s">
        <v>121</v>
      </c>
      <c r="E85" s="80" t="s">
        <v>111</v>
      </c>
      <c r="F85" s="80" t="s">
        <v>66</v>
      </c>
      <c r="G85" s="80" t="s">
        <v>121</v>
      </c>
      <c r="H85" s="80" t="s">
        <v>111</v>
      </c>
      <c r="I85" s="80" t="s">
        <v>66</v>
      </c>
      <c r="J85" s="80" t="s">
        <v>121</v>
      </c>
      <c r="K85" s="80" t="s">
        <v>111</v>
      </c>
      <c r="L85" s="80" t="s">
        <v>66</v>
      </c>
      <c r="M85" s="80" t="s">
        <v>121</v>
      </c>
      <c r="N85" s="80" t="s">
        <v>111</v>
      </c>
      <c r="O85" s="80" t="s">
        <v>66</v>
      </c>
      <c r="P85" s="306"/>
      <c r="Q85" s="306"/>
      <c r="R85" s="303"/>
    </row>
    <row r="86" spans="1:18" s="113" customFormat="1" ht="18.600000000000001" customHeight="1" x14ac:dyDescent="0.2">
      <c r="A86" s="229" t="s">
        <v>55</v>
      </c>
      <c r="B86" s="287" t="s">
        <v>85</v>
      </c>
      <c r="C86" s="47" t="s">
        <v>157</v>
      </c>
      <c r="D86" s="47">
        <v>6</v>
      </c>
      <c r="E86" s="47">
        <v>0</v>
      </c>
      <c r="F86" s="47">
        <v>6</v>
      </c>
      <c r="G86" s="47">
        <v>9</v>
      </c>
      <c r="H86" s="47">
        <v>0</v>
      </c>
      <c r="I86" s="47">
        <v>9</v>
      </c>
      <c r="J86" s="47">
        <v>7</v>
      </c>
      <c r="K86" s="47">
        <v>0</v>
      </c>
      <c r="L86" s="47">
        <v>7</v>
      </c>
      <c r="M86" s="47">
        <v>22</v>
      </c>
      <c r="N86" s="47">
        <v>0</v>
      </c>
      <c r="O86" s="47">
        <v>22</v>
      </c>
      <c r="P86" s="95" t="s">
        <v>122</v>
      </c>
      <c r="Q86" s="290" t="s">
        <v>123</v>
      </c>
      <c r="R86" s="298" t="s">
        <v>56</v>
      </c>
    </row>
    <row r="87" spans="1:18" s="113" customFormat="1" ht="18.600000000000001" customHeight="1" x14ac:dyDescent="0.2">
      <c r="A87" s="249"/>
      <c r="B87" s="288"/>
      <c r="C87" s="49" t="s">
        <v>158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4</v>
      </c>
      <c r="K87" s="49">
        <v>0</v>
      </c>
      <c r="L87" s="49">
        <v>4</v>
      </c>
      <c r="M87" s="49">
        <v>4</v>
      </c>
      <c r="N87" s="49">
        <v>0</v>
      </c>
      <c r="O87" s="49">
        <v>4</v>
      </c>
      <c r="P87" s="66" t="s">
        <v>124</v>
      </c>
      <c r="Q87" s="291"/>
      <c r="R87" s="299"/>
    </row>
    <row r="88" spans="1:18" s="113" customFormat="1" ht="18.600000000000001" customHeight="1" thickBot="1" x14ac:dyDescent="0.25">
      <c r="A88" s="220"/>
      <c r="B88" s="289"/>
      <c r="C88" s="53" t="s">
        <v>90</v>
      </c>
      <c r="D88" s="53">
        <f>SUM(D86:D87)</f>
        <v>6</v>
      </c>
      <c r="E88" s="180">
        <f t="shared" ref="E88:O88" si="38">SUM(E86:E87)</f>
        <v>0</v>
      </c>
      <c r="F88" s="180">
        <f t="shared" si="38"/>
        <v>6</v>
      </c>
      <c r="G88" s="180">
        <f t="shared" si="38"/>
        <v>9</v>
      </c>
      <c r="H88" s="180">
        <f t="shared" si="38"/>
        <v>0</v>
      </c>
      <c r="I88" s="180">
        <f t="shared" si="38"/>
        <v>9</v>
      </c>
      <c r="J88" s="180">
        <f t="shared" si="38"/>
        <v>11</v>
      </c>
      <c r="K88" s="180">
        <f t="shared" si="38"/>
        <v>0</v>
      </c>
      <c r="L88" s="180">
        <f t="shared" si="38"/>
        <v>11</v>
      </c>
      <c r="M88" s="180">
        <f t="shared" si="38"/>
        <v>26</v>
      </c>
      <c r="N88" s="180">
        <f t="shared" si="38"/>
        <v>0</v>
      </c>
      <c r="O88" s="180">
        <f t="shared" si="38"/>
        <v>26</v>
      </c>
      <c r="P88" s="54" t="s">
        <v>66</v>
      </c>
      <c r="Q88" s="292"/>
      <c r="R88" s="300"/>
    </row>
    <row r="89" spans="1:18" s="113" customFormat="1" ht="18.600000000000001" customHeight="1" x14ac:dyDescent="0.2">
      <c r="A89" s="229" t="s">
        <v>57</v>
      </c>
      <c r="B89" s="287" t="s">
        <v>85</v>
      </c>
      <c r="C89" s="47" t="s">
        <v>157</v>
      </c>
      <c r="D89" s="47">
        <v>2</v>
      </c>
      <c r="E89" s="47">
        <v>0</v>
      </c>
      <c r="F89" s="47">
        <v>2</v>
      </c>
      <c r="G89" s="47">
        <v>6</v>
      </c>
      <c r="H89" s="47">
        <v>0</v>
      </c>
      <c r="I89" s="47">
        <v>6</v>
      </c>
      <c r="J89" s="47">
        <v>10</v>
      </c>
      <c r="K89" s="47">
        <v>0</v>
      </c>
      <c r="L89" s="47">
        <v>10</v>
      </c>
      <c r="M89" s="47">
        <v>18</v>
      </c>
      <c r="N89" s="47">
        <v>0</v>
      </c>
      <c r="O89" s="47">
        <v>18</v>
      </c>
      <c r="P89" s="95" t="s">
        <v>122</v>
      </c>
      <c r="Q89" s="290" t="s">
        <v>123</v>
      </c>
      <c r="R89" s="298" t="s">
        <v>58</v>
      </c>
    </row>
    <row r="90" spans="1:18" s="113" customFormat="1" ht="23.65" customHeight="1" x14ac:dyDescent="0.2">
      <c r="A90" s="249"/>
      <c r="B90" s="288"/>
      <c r="C90" s="49" t="s">
        <v>158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1</v>
      </c>
      <c r="K90" s="49">
        <v>0</v>
      </c>
      <c r="L90" s="49">
        <v>1</v>
      </c>
      <c r="M90" s="49">
        <v>1</v>
      </c>
      <c r="N90" s="49">
        <v>0</v>
      </c>
      <c r="O90" s="49">
        <v>1</v>
      </c>
      <c r="P90" s="66" t="s">
        <v>124</v>
      </c>
      <c r="Q90" s="291"/>
      <c r="R90" s="299"/>
    </row>
    <row r="91" spans="1:18" s="113" customFormat="1" ht="18" customHeight="1" thickBot="1" x14ac:dyDescent="0.25">
      <c r="A91" s="220"/>
      <c r="B91" s="289"/>
      <c r="C91" s="53" t="s">
        <v>90</v>
      </c>
      <c r="D91" s="53">
        <f>SUM(D89:D90)</f>
        <v>2</v>
      </c>
      <c r="E91" s="181">
        <f t="shared" ref="E91:O91" si="39">SUM(E89:E90)</f>
        <v>0</v>
      </c>
      <c r="F91" s="181">
        <f t="shared" si="39"/>
        <v>2</v>
      </c>
      <c r="G91" s="181">
        <f t="shared" si="39"/>
        <v>6</v>
      </c>
      <c r="H91" s="181">
        <f t="shared" si="39"/>
        <v>0</v>
      </c>
      <c r="I91" s="181">
        <f t="shared" si="39"/>
        <v>6</v>
      </c>
      <c r="J91" s="181">
        <f t="shared" si="39"/>
        <v>11</v>
      </c>
      <c r="K91" s="181">
        <f t="shared" si="39"/>
        <v>0</v>
      </c>
      <c r="L91" s="181">
        <f t="shared" si="39"/>
        <v>11</v>
      </c>
      <c r="M91" s="181">
        <f t="shared" si="39"/>
        <v>19</v>
      </c>
      <c r="N91" s="181">
        <f t="shared" si="39"/>
        <v>0</v>
      </c>
      <c r="O91" s="181">
        <f t="shared" si="39"/>
        <v>19</v>
      </c>
      <c r="P91" s="54" t="s">
        <v>66</v>
      </c>
      <c r="Q91" s="292"/>
      <c r="R91" s="300"/>
    </row>
    <row r="92" spans="1:18" s="113" customFormat="1" ht="18.600000000000001" customHeight="1" x14ac:dyDescent="0.2">
      <c r="A92" s="229" t="s">
        <v>59</v>
      </c>
      <c r="B92" s="287" t="s">
        <v>85</v>
      </c>
      <c r="C92" s="47" t="s">
        <v>157</v>
      </c>
      <c r="D92" s="47">
        <v>14</v>
      </c>
      <c r="E92" s="47">
        <v>0</v>
      </c>
      <c r="F92" s="47">
        <v>14</v>
      </c>
      <c r="G92" s="47">
        <v>15</v>
      </c>
      <c r="H92" s="47">
        <v>1</v>
      </c>
      <c r="I92" s="47">
        <v>16</v>
      </c>
      <c r="J92" s="47">
        <v>15</v>
      </c>
      <c r="K92" s="47">
        <v>7</v>
      </c>
      <c r="L92" s="47">
        <v>22</v>
      </c>
      <c r="M92" s="47">
        <v>44</v>
      </c>
      <c r="N92" s="47">
        <v>8</v>
      </c>
      <c r="O92" s="47">
        <v>52</v>
      </c>
      <c r="P92" s="95" t="s">
        <v>122</v>
      </c>
      <c r="Q92" s="290" t="s">
        <v>123</v>
      </c>
      <c r="R92" s="298" t="s">
        <v>60</v>
      </c>
    </row>
    <row r="93" spans="1:18" s="113" customFormat="1" ht="18.600000000000001" customHeight="1" x14ac:dyDescent="0.2">
      <c r="A93" s="249"/>
      <c r="B93" s="288"/>
      <c r="C93" s="49" t="s">
        <v>158</v>
      </c>
      <c r="D93" s="49">
        <v>3</v>
      </c>
      <c r="E93" s="49">
        <v>0</v>
      </c>
      <c r="F93" s="49">
        <v>3</v>
      </c>
      <c r="G93" s="49">
        <v>1</v>
      </c>
      <c r="H93" s="49">
        <v>2</v>
      </c>
      <c r="I93" s="49">
        <v>3</v>
      </c>
      <c r="J93" s="49">
        <v>1</v>
      </c>
      <c r="K93" s="49">
        <v>1</v>
      </c>
      <c r="L93" s="49">
        <v>2</v>
      </c>
      <c r="M93" s="49">
        <v>5</v>
      </c>
      <c r="N93" s="49">
        <v>3</v>
      </c>
      <c r="O93" s="49">
        <v>8</v>
      </c>
      <c r="P93" s="66" t="s">
        <v>124</v>
      </c>
      <c r="Q93" s="291"/>
      <c r="R93" s="299"/>
    </row>
    <row r="94" spans="1:18" s="113" customFormat="1" ht="18.600000000000001" customHeight="1" thickBot="1" x14ac:dyDescent="0.25">
      <c r="A94" s="220"/>
      <c r="B94" s="289"/>
      <c r="C94" s="53" t="s">
        <v>90</v>
      </c>
      <c r="D94" s="53">
        <f>SUM(D92:D93)</f>
        <v>17</v>
      </c>
      <c r="E94" s="181">
        <f t="shared" ref="E94:O94" si="40">SUM(E92:E93)</f>
        <v>0</v>
      </c>
      <c r="F94" s="181">
        <f t="shared" si="40"/>
        <v>17</v>
      </c>
      <c r="G94" s="181">
        <f t="shared" si="40"/>
        <v>16</v>
      </c>
      <c r="H94" s="181">
        <f t="shared" si="40"/>
        <v>3</v>
      </c>
      <c r="I94" s="181">
        <f t="shared" si="40"/>
        <v>19</v>
      </c>
      <c r="J94" s="181">
        <f t="shared" si="40"/>
        <v>16</v>
      </c>
      <c r="K94" s="181">
        <f t="shared" si="40"/>
        <v>8</v>
      </c>
      <c r="L94" s="181">
        <f t="shared" si="40"/>
        <v>24</v>
      </c>
      <c r="M94" s="181">
        <f t="shared" si="40"/>
        <v>49</v>
      </c>
      <c r="N94" s="181">
        <f t="shared" si="40"/>
        <v>11</v>
      </c>
      <c r="O94" s="181">
        <f t="shared" si="40"/>
        <v>60</v>
      </c>
      <c r="P94" s="54" t="s">
        <v>66</v>
      </c>
      <c r="Q94" s="292"/>
      <c r="R94" s="300"/>
    </row>
    <row r="95" spans="1:18" s="113" customFormat="1" ht="18.600000000000001" customHeight="1" x14ac:dyDescent="0.2">
      <c r="A95" s="229" t="s">
        <v>61</v>
      </c>
      <c r="B95" s="287" t="s">
        <v>85</v>
      </c>
      <c r="C95" s="47" t="s">
        <v>157</v>
      </c>
      <c r="D95" s="47">
        <v>9</v>
      </c>
      <c r="E95" s="47">
        <v>0</v>
      </c>
      <c r="F95" s="47">
        <v>9</v>
      </c>
      <c r="G95" s="47">
        <v>14</v>
      </c>
      <c r="H95" s="47">
        <v>1</v>
      </c>
      <c r="I95" s="47">
        <v>15</v>
      </c>
      <c r="J95" s="47">
        <v>26</v>
      </c>
      <c r="K95" s="47">
        <v>0</v>
      </c>
      <c r="L95" s="47">
        <v>26</v>
      </c>
      <c r="M95" s="47">
        <v>49</v>
      </c>
      <c r="N95" s="47">
        <v>1</v>
      </c>
      <c r="O95" s="47">
        <v>50</v>
      </c>
      <c r="P95" s="95" t="s">
        <v>122</v>
      </c>
      <c r="Q95" s="290" t="s">
        <v>123</v>
      </c>
      <c r="R95" s="298" t="s">
        <v>62</v>
      </c>
    </row>
    <row r="96" spans="1:18" s="113" customFormat="1" ht="18.600000000000001" customHeight="1" x14ac:dyDescent="0.2">
      <c r="A96" s="249"/>
      <c r="B96" s="288"/>
      <c r="C96" s="49" t="s">
        <v>158</v>
      </c>
      <c r="D96" s="49">
        <v>0</v>
      </c>
      <c r="E96" s="49">
        <v>0</v>
      </c>
      <c r="F96" s="49">
        <v>0</v>
      </c>
      <c r="G96" s="49">
        <v>1</v>
      </c>
      <c r="H96" s="49">
        <v>0</v>
      </c>
      <c r="I96" s="49">
        <v>1</v>
      </c>
      <c r="J96" s="49">
        <v>0</v>
      </c>
      <c r="K96" s="49">
        <v>0</v>
      </c>
      <c r="L96" s="49">
        <v>0</v>
      </c>
      <c r="M96" s="49">
        <v>1</v>
      </c>
      <c r="N96" s="49">
        <v>0</v>
      </c>
      <c r="O96" s="49">
        <v>1</v>
      </c>
      <c r="P96" s="66" t="s">
        <v>124</v>
      </c>
      <c r="Q96" s="291"/>
      <c r="R96" s="299"/>
    </row>
    <row r="97" spans="1:18" s="113" customFormat="1" ht="18.600000000000001" customHeight="1" thickBot="1" x14ac:dyDescent="0.25">
      <c r="A97" s="220"/>
      <c r="B97" s="289"/>
      <c r="C97" s="53" t="s">
        <v>90</v>
      </c>
      <c r="D97" s="53">
        <f>SUM(D95:D96)</f>
        <v>9</v>
      </c>
      <c r="E97" s="181">
        <f t="shared" ref="E97:O97" si="41">SUM(E95:E96)</f>
        <v>0</v>
      </c>
      <c r="F97" s="181">
        <f t="shared" si="41"/>
        <v>9</v>
      </c>
      <c r="G97" s="181">
        <f t="shared" si="41"/>
        <v>15</v>
      </c>
      <c r="H97" s="181">
        <f t="shared" si="41"/>
        <v>1</v>
      </c>
      <c r="I97" s="181">
        <f t="shared" si="41"/>
        <v>16</v>
      </c>
      <c r="J97" s="181">
        <f t="shared" si="41"/>
        <v>26</v>
      </c>
      <c r="K97" s="181">
        <f t="shared" si="41"/>
        <v>0</v>
      </c>
      <c r="L97" s="181">
        <f t="shared" si="41"/>
        <v>26</v>
      </c>
      <c r="M97" s="181">
        <f t="shared" si="41"/>
        <v>50</v>
      </c>
      <c r="N97" s="181">
        <f t="shared" si="41"/>
        <v>1</v>
      </c>
      <c r="O97" s="181">
        <f t="shared" si="41"/>
        <v>51</v>
      </c>
      <c r="P97" s="54" t="s">
        <v>66</v>
      </c>
      <c r="Q97" s="292"/>
      <c r="R97" s="300"/>
    </row>
    <row r="98" spans="1:18" s="113" customFormat="1" ht="18.600000000000001" customHeight="1" x14ac:dyDescent="0.2">
      <c r="A98" s="219" t="s">
        <v>63</v>
      </c>
      <c r="B98" s="296" t="s">
        <v>85</v>
      </c>
      <c r="C98" s="55" t="s">
        <v>157</v>
      </c>
      <c r="D98" s="55">
        <v>52</v>
      </c>
      <c r="E98" s="55">
        <v>0</v>
      </c>
      <c r="F98" s="55">
        <v>52</v>
      </c>
      <c r="G98" s="55">
        <v>129</v>
      </c>
      <c r="H98" s="55">
        <v>19</v>
      </c>
      <c r="I98" s="55">
        <v>148</v>
      </c>
      <c r="J98" s="55">
        <v>436</v>
      </c>
      <c r="K98" s="55">
        <v>96</v>
      </c>
      <c r="L98" s="55">
        <v>532</v>
      </c>
      <c r="M98" s="55">
        <v>617</v>
      </c>
      <c r="N98" s="55">
        <v>115</v>
      </c>
      <c r="O98" s="55">
        <v>732</v>
      </c>
      <c r="P98" s="96" t="s">
        <v>122</v>
      </c>
      <c r="Q98" s="297" t="s">
        <v>123</v>
      </c>
      <c r="R98" s="298" t="s">
        <v>64</v>
      </c>
    </row>
    <row r="99" spans="1:18" s="113" customFormat="1" ht="18.600000000000001" customHeight="1" x14ac:dyDescent="0.2">
      <c r="A99" s="249"/>
      <c r="B99" s="288"/>
      <c r="C99" s="49" t="s">
        <v>158</v>
      </c>
      <c r="D99" s="49">
        <v>0</v>
      </c>
      <c r="E99" s="49">
        <v>0</v>
      </c>
      <c r="F99" s="49">
        <v>0</v>
      </c>
      <c r="G99" s="49">
        <v>23</v>
      </c>
      <c r="H99" s="49">
        <v>2</v>
      </c>
      <c r="I99" s="49">
        <v>25</v>
      </c>
      <c r="J99" s="49">
        <v>24</v>
      </c>
      <c r="K99" s="49">
        <v>9</v>
      </c>
      <c r="L99" s="49">
        <v>33</v>
      </c>
      <c r="M99" s="49">
        <v>47</v>
      </c>
      <c r="N99" s="49">
        <v>11</v>
      </c>
      <c r="O99" s="49">
        <v>58</v>
      </c>
      <c r="P99" s="66" t="s">
        <v>124</v>
      </c>
      <c r="Q99" s="291"/>
      <c r="R99" s="299"/>
    </row>
    <row r="100" spans="1:18" s="113" customFormat="1" ht="18.600000000000001" customHeight="1" thickBot="1" x14ac:dyDescent="0.25">
      <c r="A100" s="220"/>
      <c r="B100" s="289"/>
      <c r="C100" s="53" t="s">
        <v>90</v>
      </c>
      <c r="D100" s="53">
        <f>SUM(D98:D99)</f>
        <v>52</v>
      </c>
      <c r="E100" s="181">
        <f t="shared" ref="E100:O100" si="42">SUM(E98:E99)</f>
        <v>0</v>
      </c>
      <c r="F100" s="181">
        <f t="shared" si="42"/>
        <v>52</v>
      </c>
      <c r="G100" s="181">
        <f t="shared" si="42"/>
        <v>152</v>
      </c>
      <c r="H100" s="181">
        <f t="shared" si="42"/>
        <v>21</v>
      </c>
      <c r="I100" s="181">
        <f t="shared" si="42"/>
        <v>173</v>
      </c>
      <c r="J100" s="181">
        <f t="shared" si="42"/>
        <v>460</v>
      </c>
      <c r="K100" s="181">
        <f t="shared" si="42"/>
        <v>105</v>
      </c>
      <c r="L100" s="181">
        <f t="shared" si="42"/>
        <v>565</v>
      </c>
      <c r="M100" s="181">
        <f t="shared" si="42"/>
        <v>664</v>
      </c>
      <c r="N100" s="181">
        <f t="shared" si="42"/>
        <v>126</v>
      </c>
      <c r="O100" s="181">
        <f t="shared" si="42"/>
        <v>790</v>
      </c>
      <c r="P100" s="54" t="s">
        <v>66</v>
      </c>
      <c r="Q100" s="292"/>
      <c r="R100" s="300"/>
    </row>
    <row r="101" spans="1:18" s="113" customFormat="1" ht="18.600000000000001" customHeight="1" x14ac:dyDescent="0.2">
      <c r="A101" s="112"/>
      <c r="B101" s="112"/>
      <c r="C101" s="112"/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08"/>
      <c r="Q101" s="108"/>
      <c r="R101" s="108"/>
    </row>
    <row r="102" spans="1:18" s="113" customFormat="1" ht="18.600000000000001" customHeight="1" x14ac:dyDescent="0.2">
      <c r="A102" s="112"/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  <c r="P102" s="108"/>
      <c r="Q102" s="108"/>
      <c r="R102" s="108"/>
    </row>
    <row r="103" spans="1:18" s="113" customFormat="1" ht="18.600000000000001" customHeight="1" x14ac:dyDescent="0.2">
      <c r="A103" s="227" t="s">
        <v>172</v>
      </c>
      <c r="B103" s="227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</row>
    <row r="104" spans="1:18" s="113" customFormat="1" ht="18.600000000000001" customHeight="1" x14ac:dyDescent="0.2">
      <c r="A104" s="277" t="s">
        <v>173</v>
      </c>
      <c r="B104" s="277"/>
      <c r="C104" s="277"/>
      <c r="D104" s="277"/>
      <c r="E104" s="277"/>
      <c r="F104" s="277"/>
      <c r="G104" s="277"/>
      <c r="H104" s="277"/>
      <c r="I104" s="277"/>
      <c r="J104" s="277"/>
      <c r="K104" s="277"/>
      <c r="L104" s="277"/>
      <c r="M104" s="277"/>
      <c r="N104" s="277"/>
      <c r="O104" s="277"/>
      <c r="P104" s="277"/>
      <c r="Q104" s="277"/>
      <c r="R104" s="277"/>
    </row>
    <row r="105" spans="1:18" s="113" customFormat="1" ht="18.600000000000001" customHeight="1" thickBot="1" x14ac:dyDescent="0.25">
      <c r="A105" s="279"/>
      <c r="B105" s="279"/>
      <c r="C105" s="279"/>
      <c r="D105" s="279"/>
      <c r="E105" s="110"/>
      <c r="F105" s="110"/>
      <c r="G105" s="110"/>
      <c r="H105" s="110"/>
      <c r="I105" s="110"/>
      <c r="J105" s="110"/>
      <c r="K105" s="110"/>
      <c r="L105" s="110"/>
      <c r="M105" s="110"/>
      <c r="N105" s="112"/>
      <c r="O105" s="280"/>
      <c r="P105" s="280"/>
      <c r="Q105" s="280"/>
      <c r="R105" s="280"/>
    </row>
    <row r="106" spans="1:18" s="113" customFormat="1" ht="24" customHeight="1" x14ac:dyDescent="0.2">
      <c r="A106" s="310" t="s">
        <v>19</v>
      </c>
      <c r="B106" s="239" t="s">
        <v>69</v>
      </c>
      <c r="C106" s="307" t="s">
        <v>114</v>
      </c>
      <c r="D106" s="239" t="s">
        <v>159</v>
      </c>
      <c r="E106" s="239"/>
      <c r="F106" s="239"/>
      <c r="G106" s="239" t="s">
        <v>160</v>
      </c>
      <c r="H106" s="239"/>
      <c r="I106" s="239"/>
      <c r="J106" s="239"/>
      <c r="K106" s="239"/>
      <c r="L106" s="239"/>
      <c r="M106" s="239" t="s">
        <v>115</v>
      </c>
      <c r="N106" s="239"/>
      <c r="O106" s="239"/>
      <c r="P106" s="304" t="s">
        <v>116</v>
      </c>
      <c r="Q106" s="304" t="s">
        <v>76</v>
      </c>
      <c r="R106" s="301" t="s">
        <v>26</v>
      </c>
    </row>
    <row r="107" spans="1:18" s="113" customFormat="1" ht="24" customHeight="1" x14ac:dyDescent="0.2">
      <c r="A107" s="311"/>
      <c r="B107" s="278"/>
      <c r="C107" s="308"/>
      <c r="D107" s="278"/>
      <c r="E107" s="278"/>
      <c r="F107" s="278"/>
      <c r="G107" s="278" t="s">
        <v>117</v>
      </c>
      <c r="H107" s="278"/>
      <c r="I107" s="278"/>
      <c r="J107" s="278" t="s">
        <v>118</v>
      </c>
      <c r="K107" s="278"/>
      <c r="L107" s="278"/>
      <c r="M107" s="278"/>
      <c r="N107" s="278"/>
      <c r="O107" s="278"/>
      <c r="P107" s="305"/>
      <c r="Q107" s="305"/>
      <c r="R107" s="302"/>
    </row>
    <row r="108" spans="1:18" s="113" customFormat="1" ht="28.5" customHeight="1" x14ac:dyDescent="0.2">
      <c r="A108" s="311"/>
      <c r="B108" s="278"/>
      <c r="C108" s="308"/>
      <c r="D108" s="278"/>
      <c r="E108" s="278"/>
      <c r="F108" s="278"/>
      <c r="G108" s="210" t="s">
        <v>181</v>
      </c>
      <c r="H108" s="210"/>
      <c r="I108" s="210"/>
      <c r="J108" s="210" t="s">
        <v>120</v>
      </c>
      <c r="K108" s="210"/>
      <c r="L108" s="210"/>
      <c r="M108" s="210" t="s">
        <v>66</v>
      </c>
      <c r="N108" s="210"/>
      <c r="O108" s="210"/>
      <c r="P108" s="305"/>
      <c r="Q108" s="305"/>
      <c r="R108" s="302"/>
    </row>
    <row r="109" spans="1:18" s="113" customFormat="1" ht="27.75" customHeight="1" x14ac:dyDescent="0.2">
      <c r="A109" s="311"/>
      <c r="B109" s="278"/>
      <c r="C109" s="308"/>
      <c r="D109" s="36" t="s">
        <v>119</v>
      </c>
      <c r="E109" s="36" t="s">
        <v>104</v>
      </c>
      <c r="F109" s="36" t="s">
        <v>65</v>
      </c>
      <c r="G109" s="36" t="s">
        <v>119</v>
      </c>
      <c r="H109" s="36" t="s">
        <v>104</v>
      </c>
      <c r="I109" s="36" t="s">
        <v>65</v>
      </c>
      <c r="J109" s="36" t="s">
        <v>119</v>
      </c>
      <c r="K109" s="36" t="s">
        <v>104</v>
      </c>
      <c r="L109" s="36" t="s">
        <v>65</v>
      </c>
      <c r="M109" s="36" t="s">
        <v>119</v>
      </c>
      <c r="N109" s="36" t="s">
        <v>104</v>
      </c>
      <c r="O109" s="36" t="s">
        <v>65</v>
      </c>
      <c r="P109" s="305"/>
      <c r="Q109" s="305"/>
      <c r="R109" s="302"/>
    </row>
    <row r="110" spans="1:18" s="113" customFormat="1" ht="34.5" customHeight="1" thickBot="1" x14ac:dyDescent="0.25">
      <c r="A110" s="312"/>
      <c r="B110" s="240"/>
      <c r="C110" s="309"/>
      <c r="D110" s="80" t="s">
        <v>121</v>
      </c>
      <c r="E110" s="80" t="s">
        <v>111</v>
      </c>
      <c r="F110" s="80" t="s">
        <v>66</v>
      </c>
      <c r="G110" s="80" t="s">
        <v>121</v>
      </c>
      <c r="H110" s="80" t="s">
        <v>111</v>
      </c>
      <c r="I110" s="80" t="s">
        <v>66</v>
      </c>
      <c r="J110" s="80" t="s">
        <v>121</v>
      </c>
      <c r="K110" s="80" t="s">
        <v>111</v>
      </c>
      <c r="L110" s="80" t="s">
        <v>66</v>
      </c>
      <c r="M110" s="80" t="s">
        <v>121</v>
      </c>
      <c r="N110" s="80" t="s">
        <v>111</v>
      </c>
      <c r="O110" s="80" t="s">
        <v>66</v>
      </c>
      <c r="P110" s="306"/>
      <c r="Q110" s="306"/>
      <c r="R110" s="303"/>
    </row>
    <row r="111" spans="1:18" s="113" customFormat="1" ht="21" customHeight="1" x14ac:dyDescent="0.2">
      <c r="A111" s="229" t="s">
        <v>126</v>
      </c>
      <c r="B111" s="287" t="s">
        <v>85</v>
      </c>
      <c r="C111" s="47" t="s">
        <v>157</v>
      </c>
      <c r="D111" s="47">
        <f t="shared" ref="D111:O111" si="43">D9+D18+D21+D33+D42+D61+D64+D67+D70+D73+D86+D89+D92+D95+D98</f>
        <v>1262</v>
      </c>
      <c r="E111" s="47">
        <f t="shared" si="43"/>
        <v>0</v>
      </c>
      <c r="F111" s="47">
        <f t="shared" si="43"/>
        <v>1262</v>
      </c>
      <c r="G111" s="47">
        <f t="shared" si="43"/>
        <v>2239</v>
      </c>
      <c r="H111" s="47">
        <f t="shared" si="43"/>
        <v>81</v>
      </c>
      <c r="I111" s="47">
        <f t="shared" si="43"/>
        <v>2320</v>
      </c>
      <c r="J111" s="47">
        <f t="shared" si="43"/>
        <v>3050</v>
      </c>
      <c r="K111" s="47">
        <f t="shared" si="43"/>
        <v>723</v>
      </c>
      <c r="L111" s="47">
        <f t="shared" si="43"/>
        <v>3773</v>
      </c>
      <c r="M111" s="47">
        <f t="shared" si="43"/>
        <v>6551</v>
      </c>
      <c r="N111" s="47">
        <f t="shared" si="43"/>
        <v>804</v>
      </c>
      <c r="O111" s="47">
        <f t="shared" si="43"/>
        <v>7355</v>
      </c>
      <c r="P111" s="66" t="s">
        <v>122</v>
      </c>
      <c r="Q111" s="290" t="s">
        <v>123</v>
      </c>
      <c r="R111" s="293" t="s">
        <v>127</v>
      </c>
    </row>
    <row r="112" spans="1:18" s="113" customFormat="1" ht="21" customHeight="1" x14ac:dyDescent="0.2">
      <c r="A112" s="249"/>
      <c r="B112" s="288"/>
      <c r="C112" s="49" t="s">
        <v>158</v>
      </c>
      <c r="D112" s="55">
        <f t="shared" ref="D112:O112" si="44">D10+D19+D22+D34+D43+D62+D65+D68+D71+D74+D87+D90+D93+D96+D99</f>
        <v>17</v>
      </c>
      <c r="E112" s="55">
        <f t="shared" si="44"/>
        <v>0</v>
      </c>
      <c r="F112" s="55">
        <f t="shared" si="44"/>
        <v>17</v>
      </c>
      <c r="G112" s="55">
        <f t="shared" si="44"/>
        <v>147</v>
      </c>
      <c r="H112" s="55">
        <f t="shared" si="44"/>
        <v>4</v>
      </c>
      <c r="I112" s="55">
        <f t="shared" si="44"/>
        <v>151</v>
      </c>
      <c r="J112" s="55">
        <f t="shared" si="44"/>
        <v>203</v>
      </c>
      <c r="K112" s="55">
        <f t="shared" si="44"/>
        <v>37</v>
      </c>
      <c r="L112" s="55">
        <f t="shared" si="44"/>
        <v>240</v>
      </c>
      <c r="M112" s="55">
        <f t="shared" si="44"/>
        <v>367</v>
      </c>
      <c r="N112" s="55">
        <f t="shared" si="44"/>
        <v>41</v>
      </c>
      <c r="O112" s="55">
        <f t="shared" si="44"/>
        <v>408</v>
      </c>
      <c r="P112" s="66" t="s">
        <v>124</v>
      </c>
      <c r="Q112" s="291"/>
      <c r="R112" s="294"/>
    </row>
    <row r="113" spans="1:18" s="113" customFormat="1" ht="21" customHeight="1" thickBot="1" x14ac:dyDescent="0.25">
      <c r="A113" s="249"/>
      <c r="B113" s="289"/>
      <c r="C113" s="53" t="s">
        <v>90</v>
      </c>
      <c r="D113" s="53">
        <f>SUM(D111:D112)</f>
        <v>1279</v>
      </c>
      <c r="E113" s="181">
        <f t="shared" ref="E113:O113" si="45">SUM(E111:E112)</f>
        <v>0</v>
      </c>
      <c r="F113" s="181">
        <f t="shared" si="45"/>
        <v>1279</v>
      </c>
      <c r="G113" s="181">
        <f t="shared" si="45"/>
        <v>2386</v>
      </c>
      <c r="H113" s="181">
        <f t="shared" si="45"/>
        <v>85</v>
      </c>
      <c r="I113" s="181">
        <f t="shared" si="45"/>
        <v>2471</v>
      </c>
      <c r="J113" s="181">
        <f t="shared" si="45"/>
        <v>3253</v>
      </c>
      <c r="K113" s="181">
        <f t="shared" si="45"/>
        <v>760</v>
      </c>
      <c r="L113" s="181">
        <f t="shared" si="45"/>
        <v>4013</v>
      </c>
      <c r="M113" s="181">
        <f t="shared" si="45"/>
        <v>6918</v>
      </c>
      <c r="N113" s="181">
        <f t="shared" si="45"/>
        <v>845</v>
      </c>
      <c r="O113" s="181">
        <f t="shared" si="45"/>
        <v>7763</v>
      </c>
      <c r="P113" s="54" t="s">
        <v>66</v>
      </c>
      <c r="Q113" s="292"/>
      <c r="R113" s="294"/>
    </row>
    <row r="114" spans="1:18" s="113" customFormat="1" ht="21" customHeight="1" x14ac:dyDescent="0.2">
      <c r="A114" s="249"/>
      <c r="B114" s="287" t="s">
        <v>97</v>
      </c>
      <c r="C114" s="47" t="s">
        <v>157</v>
      </c>
      <c r="D114" s="47">
        <f>D36</f>
        <v>0</v>
      </c>
      <c r="E114" s="47">
        <f t="shared" ref="E114:O114" si="46">E36</f>
        <v>0</v>
      </c>
      <c r="F114" s="47">
        <f t="shared" si="46"/>
        <v>0</v>
      </c>
      <c r="G114" s="47">
        <f t="shared" si="46"/>
        <v>29</v>
      </c>
      <c r="H114" s="47">
        <f t="shared" si="46"/>
        <v>2</v>
      </c>
      <c r="I114" s="47">
        <f t="shared" si="46"/>
        <v>31</v>
      </c>
      <c r="J114" s="47">
        <f t="shared" si="46"/>
        <v>55</v>
      </c>
      <c r="K114" s="47">
        <f t="shared" si="46"/>
        <v>0</v>
      </c>
      <c r="L114" s="47">
        <f t="shared" si="46"/>
        <v>55</v>
      </c>
      <c r="M114" s="47">
        <f t="shared" si="46"/>
        <v>84</v>
      </c>
      <c r="N114" s="47">
        <f t="shared" si="46"/>
        <v>2</v>
      </c>
      <c r="O114" s="47">
        <f t="shared" si="46"/>
        <v>86</v>
      </c>
      <c r="P114" s="95" t="s">
        <v>122</v>
      </c>
      <c r="Q114" s="290" t="s">
        <v>98</v>
      </c>
      <c r="R114" s="294"/>
    </row>
    <row r="115" spans="1:18" s="113" customFormat="1" ht="21" customHeight="1" x14ac:dyDescent="0.2">
      <c r="A115" s="249"/>
      <c r="B115" s="288"/>
      <c r="C115" s="49" t="s">
        <v>158</v>
      </c>
      <c r="D115" s="49">
        <f>D37</f>
        <v>0</v>
      </c>
      <c r="E115" s="49">
        <f t="shared" ref="E115:O115" si="47">E37</f>
        <v>0</v>
      </c>
      <c r="F115" s="49">
        <f t="shared" si="47"/>
        <v>0</v>
      </c>
      <c r="G115" s="49">
        <f t="shared" si="47"/>
        <v>3</v>
      </c>
      <c r="H115" s="49">
        <f t="shared" si="47"/>
        <v>0</v>
      </c>
      <c r="I115" s="49">
        <f t="shared" si="47"/>
        <v>3</v>
      </c>
      <c r="J115" s="49">
        <f t="shared" si="47"/>
        <v>5</v>
      </c>
      <c r="K115" s="49">
        <f t="shared" si="47"/>
        <v>0</v>
      </c>
      <c r="L115" s="49">
        <f t="shared" si="47"/>
        <v>5</v>
      </c>
      <c r="M115" s="49">
        <f t="shared" si="47"/>
        <v>8</v>
      </c>
      <c r="N115" s="49">
        <f t="shared" si="47"/>
        <v>0</v>
      </c>
      <c r="O115" s="49">
        <f t="shared" si="47"/>
        <v>8</v>
      </c>
      <c r="P115" s="66" t="s">
        <v>124</v>
      </c>
      <c r="Q115" s="291"/>
      <c r="R115" s="294"/>
    </row>
    <row r="116" spans="1:18" s="113" customFormat="1" ht="21" customHeight="1" thickBot="1" x14ac:dyDescent="0.25">
      <c r="A116" s="249"/>
      <c r="B116" s="289"/>
      <c r="C116" s="53" t="s">
        <v>90</v>
      </c>
      <c r="D116" s="53">
        <f>SUM(D114:D115)</f>
        <v>0</v>
      </c>
      <c r="E116" s="183">
        <f t="shared" ref="E116:O116" si="48">SUM(E114:E115)</f>
        <v>0</v>
      </c>
      <c r="F116" s="183">
        <f t="shared" si="48"/>
        <v>0</v>
      </c>
      <c r="G116" s="183">
        <f t="shared" si="48"/>
        <v>32</v>
      </c>
      <c r="H116" s="183">
        <f t="shared" si="48"/>
        <v>2</v>
      </c>
      <c r="I116" s="183">
        <f t="shared" si="48"/>
        <v>34</v>
      </c>
      <c r="J116" s="183">
        <f t="shared" si="48"/>
        <v>60</v>
      </c>
      <c r="K116" s="183">
        <f t="shared" si="48"/>
        <v>0</v>
      </c>
      <c r="L116" s="183">
        <f t="shared" si="48"/>
        <v>60</v>
      </c>
      <c r="M116" s="183">
        <f t="shared" si="48"/>
        <v>92</v>
      </c>
      <c r="N116" s="183">
        <f t="shared" si="48"/>
        <v>2</v>
      </c>
      <c r="O116" s="183">
        <f t="shared" si="48"/>
        <v>94</v>
      </c>
      <c r="P116" s="54" t="s">
        <v>66</v>
      </c>
      <c r="Q116" s="292"/>
      <c r="R116" s="294"/>
    </row>
    <row r="117" spans="1:18" s="113" customFormat="1" ht="21" customHeight="1" x14ac:dyDescent="0.2">
      <c r="A117" s="249"/>
      <c r="B117" s="287" t="s">
        <v>88</v>
      </c>
      <c r="C117" s="47" t="s">
        <v>157</v>
      </c>
      <c r="D117" s="47">
        <f t="shared" ref="D117:O117" si="49">D12+D45</f>
        <v>0</v>
      </c>
      <c r="E117" s="47">
        <f t="shared" si="49"/>
        <v>0</v>
      </c>
      <c r="F117" s="47">
        <f t="shared" si="49"/>
        <v>0</v>
      </c>
      <c r="G117" s="47">
        <f t="shared" si="49"/>
        <v>136</v>
      </c>
      <c r="H117" s="47">
        <f t="shared" si="49"/>
        <v>0</v>
      </c>
      <c r="I117" s="47">
        <f t="shared" si="49"/>
        <v>136</v>
      </c>
      <c r="J117" s="47">
        <f t="shared" si="49"/>
        <v>252</v>
      </c>
      <c r="K117" s="47">
        <f t="shared" si="49"/>
        <v>0</v>
      </c>
      <c r="L117" s="47">
        <f t="shared" si="49"/>
        <v>252</v>
      </c>
      <c r="M117" s="47">
        <f t="shared" si="49"/>
        <v>388</v>
      </c>
      <c r="N117" s="47">
        <f t="shared" si="49"/>
        <v>0</v>
      </c>
      <c r="O117" s="47">
        <f t="shared" si="49"/>
        <v>388</v>
      </c>
      <c r="P117" s="95" t="s">
        <v>122</v>
      </c>
      <c r="Q117" s="290" t="s">
        <v>125</v>
      </c>
      <c r="R117" s="294"/>
    </row>
    <row r="118" spans="1:18" s="113" customFormat="1" ht="21" customHeight="1" x14ac:dyDescent="0.2">
      <c r="A118" s="249"/>
      <c r="B118" s="288"/>
      <c r="C118" s="49" t="s">
        <v>158</v>
      </c>
      <c r="D118" s="49">
        <f t="shared" ref="D118:O118" si="50">D13+D46</f>
        <v>0</v>
      </c>
      <c r="E118" s="49">
        <f t="shared" si="50"/>
        <v>0</v>
      </c>
      <c r="F118" s="49">
        <f t="shared" si="50"/>
        <v>0</v>
      </c>
      <c r="G118" s="49">
        <f t="shared" si="50"/>
        <v>59</v>
      </c>
      <c r="H118" s="49">
        <f t="shared" si="50"/>
        <v>0</v>
      </c>
      <c r="I118" s="49">
        <f t="shared" si="50"/>
        <v>59</v>
      </c>
      <c r="J118" s="49">
        <f t="shared" si="50"/>
        <v>78</v>
      </c>
      <c r="K118" s="49">
        <f t="shared" si="50"/>
        <v>0</v>
      </c>
      <c r="L118" s="49">
        <f t="shared" si="50"/>
        <v>78</v>
      </c>
      <c r="M118" s="49">
        <f t="shared" si="50"/>
        <v>137</v>
      </c>
      <c r="N118" s="49">
        <f t="shared" si="50"/>
        <v>0</v>
      </c>
      <c r="O118" s="49">
        <f t="shared" si="50"/>
        <v>137</v>
      </c>
      <c r="P118" s="66" t="s">
        <v>124</v>
      </c>
      <c r="Q118" s="291"/>
      <c r="R118" s="294"/>
    </row>
    <row r="119" spans="1:18" s="113" customFormat="1" ht="21" customHeight="1" thickBot="1" x14ac:dyDescent="0.25">
      <c r="A119" s="249"/>
      <c r="B119" s="289"/>
      <c r="C119" s="53" t="s">
        <v>90</v>
      </c>
      <c r="D119" s="53">
        <f>SUM(D117:D118)</f>
        <v>0</v>
      </c>
      <c r="E119" s="181">
        <f t="shared" ref="E119:O119" si="51">SUM(E117:E118)</f>
        <v>0</v>
      </c>
      <c r="F119" s="181">
        <f t="shared" si="51"/>
        <v>0</v>
      </c>
      <c r="G119" s="181">
        <f t="shared" si="51"/>
        <v>195</v>
      </c>
      <c r="H119" s="181">
        <f t="shared" si="51"/>
        <v>0</v>
      </c>
      <c r="I119" s="181">
        <f t="shared" si="51"/>
        <v>195</v>
      </c>
      <c r="J119" s="181">
        <f t="shared" si="51"/>
        <v>330</v>
      </c>
      <c r="K119" s="181">
        <f t="shared" si="51"/>
        <v>0</v>
      </c>
      <c r="L119" s="181">
        <f t="shared" si="51"/>
        <v>330</v>
      </c>
      <c r="M119" s="181">
        <f t="shared" si="51"/>
        <v>525</v>
      </c>
      <c r="N119" s="181">
        <f t="shared" si="51"/>
        <v>0</v>
      </c>
      <c r="O119" s="181">
        <f t="shared" si="51"/>
        <v>525</v>
      </c>
      <c r="P119" s="54" t="s">
        <v>66</v>
      </c>
      <c r="Q119" s="292"/>
      <c r="R119" s="294"/>
    </row>
    <row r="120" spans="1:18" s="113" customFormat="1" ht="21" customHeight="1" x14ac:dyDescent="0.2">
      <c r="A120" s="249"/>
      <c r="B120" s="296" t="s">
        <v>90</v>
      </c>
      <c r="C120" s="55" t="s">
        <v>157</v>
      </c>
      <c r="D120" s="55">
        <f>D111+D114+D117</f>
        <v>1262</v>
      </c>
      <c r="E120" s="55">
        <f t="shared" ref="E120:O120" si="52">E111+E114+E117</f>
        <v>0</v>
      </c>
      <c r="F120" s="55">
        <f t="shared" si="52"/>
        <v>1262</v>
      </c>
      <c r="G120" s="55">
        <f t="shared" si="52"/>
        <v>2404</v>
      </c>
      <c r="H120" s="55">
        <f t="shared" si="52"/>
        <v>83</v>
      </c>
      <c r="I120" s="55">
        <f t="shared" si="52"/>
        <v>2487</v>
      </c>
      <c r="J120" s="55">
        <f t="shared" si="52"/>
        <v>3357</v>
      </c>
      <c r="K120" s="55">
        <f t="shared" si="52"/>
        <v>723</v>
      </c>
      <c r="L120" s="55">
        <f t="shared" si="52"/>
        <v>4080</v>
      </c>
      <c r="M120" s="55">
        <f t="shared" si="52"/>
        <v>7023</v>
      </c>
      <c r="N120" s="55">
        <f t="shared" si="52"/>
        <v>806</v>
      </c>
      <c r="O120" s="55">
        <f t="shared" si="52"/>
        <v>7829</v>
      </c>
      <c r="P120" s="96" t="s">
        <v>122</v>
      </c>
      <c r="Q120" s="297" t="s">
        <v>66</v>
      </c>
      <c r="R120" s="294"/>
    </row>
    <row r="121" spans="1:18" s="113" customFormat="1" ht="21" customHeight="1" x14ac:dyDescent="0.2">
      <c r="A121" s="249"/>
      <c r="B121" s="288"/>
      <c r="C121" s="49" t="s">
        <v>158</v>
      </c>
      <c r="D121" s="49">
        <f>D112+D115+D118</f>
        <v>17</v>
      </c>
      <c r="E121" s="49">
        <f t="shared" ref="E121:O121" si="53">E112+E115+E118</f>
        <v>0</v>
      </c>
      <c r="F121" s="49">
        <f t="shared" si="53"/>
        <v>17</v>
      </c>
      <c r="G121" s="49">
        <f t="shared" si="53"/>
        <v>209</v>
      </c>
      <c r="H121" s="49">
        <f t="shared" si="53"/>
        <v>4</v>
      </c>
      <c r="I121" s="49">
        <f t="shared" si="53"/>
        <v>213</v>
      </c>
      <c r="J121" s="49">
        <f t="shared" si="53"/>
        <v>286</v>
      </c>
      <c r="K121" s="49">
        <f t="shared" si="53"/>
        <v>37</v>
      </c>
      <c r="L121" s="49">
        <f t="shared" si="53"/>
        <v>323</v>
      </c>
      <c r="M121" s="49">
        <f t="shared" si="53"/>
        <v>512</v>
      </c>
      <c r="N121" s="49">
        <f t="shared" si="53"/>
        <v>41</v>
      </c>
      <c r="O121" s="49">
        <f t="shared" si="53"/>
        <v>553</v>
      </c>
      <c r="P121" s="66" t="s">
        <v>124</v>
      </c>
      <c r="Q121" s="291"/>
      <c r="R121" s="294"/>
    </row>
    <row r="122" spans="1:18" s="113" customFormat="1" ht="21" customHeight="1" thickBot="1" x14ac:dyDescent="0.25">
      <c r="A122" s="220"/>
      <c r="B122" s="289"/>
      <c r="C122" s="68" t="s">
        <v>90</v>
      </c>
      <c r="D122" s="68">
        <f>SUM(D120:D121)</f>
        <v>1279</v>
      </c>
      <c r="E122" s="68">
        <f t="shared" ref="E122:O122" si="54">SUM(E120:E121)</f>
        <v>0</v>
      </c>
      <c r="F122" s="68">
        <f t="shared" si="54"/>
        <v>1279</v>
      </c>
      <c r="G122" s="68">
        <f t="shared" si="54"/>
        <v>2613</v>
      </c>
      <c r="H122" s="68">
        <f t="shared" si="54"/>
        <v>87</v>
      </c>
      <c r="I122" s="68">
        <f t="shared" si="54"/>
        <v>2700</v>
      </c>
      <c r="J122" s="68">
        <f t="shared" si="54"/>
        <v>3643</v>
      </c>
      <c r="K122" s="68">
        <f t="shared" si="54"/>
        <v>760</v>
      </c>
      <c r="L122" s="68">
        <f t="shared" si="54"/>
        <v>4403</v>
      </c>
      <c r="M122" s="68">
        <f t="shared" si="54"/>
        <v>7535</v>
      </c>
      <c r="N122" s="68">
        <f t="shared" si="54"/>
        <v>847</v>
      </c>
      <c r="O122" s="68">
        <f t="shared" si="54"/>
        <v>8382</v>
      </c>
      <c r="P122" s="97" t="s">
        <v>66</v>
      </c>
      <c r="Q122" s="292"/>
      <c r="R122" s="295"/>
    </row>
    <row r="123" spans="1:18" ht="18.600000000000001" customHeight="1" x14ac:dyDescent="0.2">
      <c r="D123" s="112"/>
      <c r="E123" s="112"/>
      <c r="F123" s="112"/>
      <c r="G123" s="112"/>
      <c r="H123" s="112"/>
      <c r="I123" s="112"/>
      <c r="J123" s="112"/>
      <c r="K123" s="112"/>
      <c r="L123" s="112"/>
      <c r="M123" s="98"/>
      <c r="N123" s="115"/>
      <c r="O123" s="98"/>
      <c r="P123" s="99"/>
      <c r="Q123" s="100"/>
    </row>
    <row r="124" spans="1:18" ht="18.600000000000001" customHeight="1" x14ac:dyDescent="0.2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6"/>
      <c r="O124" s="116"/>
      <c r="P124" s="102"/>
      <c r="R124" s="104"/>
    </row>
    <row r="125" spans="1:18" ht="18.600000000000001" customHeight="1" x14ac:dyDescent="0.2">
      <c r="D125" s="112"/>
      <c r="E125" s="112"/>
      <c r="F125" s="112"/>
      <c r="G125" s="112"/>
      <c r="H125" s="112"/>
      <c r="I125" s="112"/>
      <c r="J125" s="112"/>
      <c r="K125" s="112"/>
      <c r="L125" s="112"/>
      <c r="N125" s="112"/>
      <c r="O125" s="117"/>
      <c r="P125" s="105"/>
      <c r="Q125" s="106"/>
    </row>
    <row r="126" spans="1:18" ht="18.600000000000001" customHeight="1" x14ac:dyDescent="0.2"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7"/>
    </row>
    <row r="127" spans="1:18" ht="18.600000000000001" customHeight="1" x14ac:dyDescent="0.2"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6"/>
      <c r="P127" s="102"/>
    </row>
    <row r="128" spans="1:18" ht="18.600000000000001" customHeight="1" x14ac:dyDescent="0.2">
      <c r="D128" s="112"/>
      <c r="E128" s="112"/>
      <c r="F128" s="112"/>
      <c r="G128" s="112"/>
      <c r="H128" s="112"/>
      <c r="I128" s="112"/>
      <c r="J128" s="112"/>
      <c r="K128" s="112"/>
      <c r="L128" s="112"/>
      <c r="M128" s="112"/>
      <c r="N128" s="112"/>
      <c r="O128" s="112"/>
      <c r="P128" s="108"/>
    </row>
    <row r="129" spans="4:16" ht="18.600000000000001" customHeight="1" x14ac:dyDescent="0.2"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08"/>
    </row>
    <row r="130" spans="4:16" ht="18.600000000000001" customHeight="1" x14ac:dyDescent="0.2">
      <c r="D130" s="112"/>
      <c r="E130" s="112"/>
      <c r="F130" s="112"/>
      <c r="G130" s="112"/>
      <c r="H130" s="112"/>
      <c r="I130" s="112"/>
      <c r="J130" s="112"/>
      <c r="K130" s="112"/>
      <c r="L130" s="112"/>
      <c r="M130" s="112"/>
      <c r="N130" s="112"/>
      <c r="O130" s="112"/>
      <c r="P130" s="108"/>
    </row>
    <row r="131" spans="4:16" ht="18.600000000000001" customHeight="1" x14ac:dyDescent="0.2">
      <c r="D131" s="112"/>
      <c r="E131" s="112"/>
      <c r="F131" s="112"/>
      <c r="G131" s="112"/>
      <c r="H131" s="112"/>
      <c r="I131" s="112"/>
      <c r="J131" s="112"/>
      <c r="K131" s="112"/>
      <c r="L131" s="112"/>
      <c r="M131" s="112"/>
      <c r="N131" s="112"/>
      <c r="O131" s="112"/>
      <c r="P131" s="108"/>
    </row>
    <row r="132" spans="4:16" ht="18.600000000000001" customHeight="1" x14ac:dyDescent="0.2">
      <c r="D132" s="112"/>
      <c r="E132" s="112"/>
      <c r="F132" s="112"/>
      <c r="G132" s="112"/>
      <c r="H132" s="112"/>
      <c r="I132" s="112"/>
      <c r="J132" s="112"/>
      <c r="K132" s="112"/>
      <c r="L132" s="112"/>
      <c r="M132" s="112"/>
      <c r="N132" s="112"/>
      <c r="O132" s="112"/>
      <c r="P132" s="108"/>
    </row>
    <row r="133" spans="4:16" ht="18.600000000000001" customHeight="1" x14ac:dyDescent="0.2">
      <c r="D133" s="112"/>
      <c r="E133" s="112"/>
      <c r="F133" s="112"/>
      <c r="G133" s="112"/>
      <c r="H133" s="112"/>
      <c r="I133" s="112"/>
      <c r="J133" s="112"/>
      <c r="K133" s="112"/>
      <c r="L133" s="112"/>
      <c r="M133" s="112"/>
      <c r="N133" s="112"/>
      <c r="O133" s="112"/>
      <c r="P133" s="108"/>
    </row>
    <row r="134" spans="4:16" ht="18.600000000000001" customHeight="1" x14ac:dyDescent="0.2"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12"/>
      <c r="P134" s="108"/>
    </row>
    <row r="135" spans="4:16" ht="18.600000000000001" customHeight="1" x14ac:dyDescent="0.2"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08"/>
    </row>
    <row r="136" spans="4:16" ht="18.600000000000001" customHeight="1" x14ac:dyDescent="0.2">
      <c r="D136" s="112"/>
      <c r="E136" s="112"/>
      <c r="F136" s="112"/>
      <c r="G136" s="112"/>
      <c r="H136" s="112"/>
      <c r="I136" s="112"/>
      <c r="J136" s="112"/>
      <c r="K136" s="112"/>
      <c r="L136" s="112"/>
      <c r="M136" s="112"/>
      <c r="N136" s="112"/>
      <c r="O136" s="112"/>
      <c r="P136" s="108"/>
    </row>
    <row r="137" spans="4:16" ht="18.600000000000001" customHeight="1" x14ac:dyDescent="0.2"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08"/>
    </row>
    <row r="138" spans="4:16" ht="18.600000000000001" customHeight="1" x14ac:dyDescent="0.2"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  <c r="P138" s="108"/>
    </row>
    <row r="139" spans="4:16" ht="18.600000000000001" customHeight="1" x14ac:dyDescent="0.2"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  <c r="P139" s="108"/>
    </row>
    <row r="140" spans="4:16" ht="18.600000000000001" customHeight="1" x14ac:dyDescent="0.2">
      <c r="D140" s="112"/>
      <c r="E140" s="112"/>
      <c r="F140" s="112"/>
      <c r="G140" s="112"/>
      <c r="H140" s="112"/>
      <c r="I140" s="112"/>
      <c r="J140" s="112"/>
      <c r="K140" s="112"/>
      <c r="L140" s="112"/>
      <c r="M140" s="112"/>
      <c r="N140" s="112"/>
      <c r="O140" s="112"/>
      <c r="P140" s="108"/>
    </row>
    <row r="141" spans="4:16" ht="18.600000000000001" customHeight="1" x14ac:dyDescent="0.2">
      <c r="D141" s="112"/>
      <c r="E141" s="112"/>
      <c r="F141" s="112"/>
      <c r="G141" s="112"/>
      <c r="H141" s="112"/>
      <c r="I141" s="112"/>
      <c r="J141" s="112"/>
      <c r="K141" s="112"/>
      <c r="L141" s="112"/>
      <c r="M141" s="112"/>
      <c r="N141" s="112"/>
      <c r="O141" s="112"/>
      <c r="P141" s="108"/>
    </row>
    <row r="142" spans="4:16" ht="18.600000000000001" customHeight="1" x14ac:dyDescent="0.2">
      <c r="D142" s="112"/>
      <c r="E142" s="112"/>
      <c r="F142" s="112"/>
      <c r="G142" s="112"/>
      <c r="H142" s="112"/>
      <c r="I142" s="112"/>
      <c r="J142" s="112"/>
      <c r="K142" s="112"/>
      <c r="L142" s="112"/>
      <c r="M142" s="112"/>
      <c r="N142" s="112"/>
    </row>
    <row r="143" spans="4:16" ht="18.600000000000001" customHeight="1" x14ac:dyDescent="0.2"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</row>
    <row r="144" spans="4:16" ht="18.600000000000001" customHeight="1" x14ac:dyDescent="0.2"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</row>
    <row r="145" spans="4:14" ht="18.600000000000001" customHeight="1" x14ac:dyDescent="0.2"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</row>
    <row r="146" spans="4:14" ht="18.600000000000001" customHeight="1" x14ac:dyDescent="0.2"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</row>
    <row r="147" spans="4:14" ht="18.600000000000001" customHeight="1" x14ac:dyDescent="0.2"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112"/>
    </row>
    <row r="148" spans="4:14" ht="18.600000000000001" customHeight="1" x14ac:dyDescent="0.2">
      <c r="D148" s="112"/>
      <c r="E148" s="112"/>
      <c r="F148" s="112"/>
      <c r="G148" s="112"/>
      <c r="H148" s="112"/>
      <c r="I148" s="112"/>
      <c r="J148" s="112"/>
      <c r="K148" s="112"/>
      <c r="L148" s="112"/>
      <c r="M148" s="112"/>
      <c r="N148" s="112"/>
    </row>
    <row r="149" spans="4:14" ht="18.600000000000001" customHeight="1" x14ac:dyDescent="0.2">
      <c r="D149" s="112"/>
      <c r="E149" s="112"/>
      <c r="F149" s="112"/>
      <c r="G149" s="112"/>
      <c r="H149" s="112"/>
      <c r="I149" s="112"/>
      <c r="J149" s="112"/>
      <c r="K149" s="112"/>
      <c r="L149" s="112"/>
      <c r="M149" s="112"/>
      <c r="N149" s="112"/>
    </row>
    <row r="150" spans="4:14" ht="18.600000000000001" customHeight="1" x14ac:dyDescent="0.2">
      <c r="D150" s="112"/>
      <c r="E150" s="112"/>
      <c r="F150" s="112"/>
      <c r="G150" s="112"/>
      <c r="H150" s="112"/>
      <c r="I150" s="112"/>
      <c r="J150" s="112"/>
      <c r="K150" s="112"/>
      <c r="L150" s="112"/>
      <c r="M150" s="112"/>
      <c r="N150" s="112"/>
    </row>
    <row r="151" spans="4:14" ht="18.600000000000001" customHeight="1" x14ac:dyDescent="0.2">
      <c r="D151" s="112"/>
      <c r="E151" s="112"/>
      <c r="F151" s="112"/>
      <c r="G151" s="112"/>
      <c r="H151" s="112"/>
      <c r="I151" s="112"/>
      <c r="J151" s="112"/>
      <c r="K151" s="112"/>
      <c r="L151" s="112"/>
      <c r="M151" s="112"/>
      <c r="N151" s="112"/>
    </row>
    <row r="152" spans="4:14" ht="18.600000000000001" customHeight="1" x14ac:dyDescent="0.2">
      <c r="D152" s="112"/>
      <c r="E152" s="112"/>
      <c r="F152" s="112"/>
      <c r="G152" s="112"/>
      <c r="H152" s="112"/>
      <c r="I152" s="112"/>
      <c r="J152" s="112"/>
      <c r="K152" s="112"/>
      <c r="L152" s="112"/>
      <c r="M152" s="112"/>
      <c r="N152" s="112"/>
    </row>
    <row r="153" spans="4:14" ht="18.600000000000001" customHeight="1" x14ac:dyDescent="0.2">
      <c r="D153" s="112"/>
      <c r="E153" s="112"/>
      <c r="F153" s="112"/>
      <c r="G153" s="112"/>
      <c r="H153" s="112"/>
      <c r="I153" s="112"/>
      <c r="J153" s="112"/>
      <c r="K153" s="112"/>
      <c r="L153" s="112"/>
      <c r="M153" s="112"/>
      <c r="N153" s="112"/>
    </row>
    <row r="154" spans="4:14" ht="18.600000000000001" customHeight="1" x14ac:dyDescent="0.2">
      <c r="D154" s="112"/>
      <c r="E154" s="112"/>
      <c r="F154" s="112"/>
      <c r="G154" s="112"/>
      <c r="H154" s="112"/>
      <c r="I154" s="112"/>
      <c r="J154" s="112"/>
      <c r="K154" s="112"/>
      <c r="L154" s="112"/>
      <c r="M154" s="112"/>
      <c r="N154" s="112"/>
    </row>
    <row r="155" spans="4:14" ht="18.600000000000001" customHeight="1" x14ac:dyDescent="0.2"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</row>
    <row r="156" spans="4:14" ht="18.600000000000001" customHeight="1" x14ac:dyDescent="0.2"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112"/>
    </row>
    <row r="157" spans="4:14" ht="18.600000000000001" customHeight="1" x14ac:dyDescent="0.2"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112"/>
    </row>
    <row r="158" spans="4:14" ht="18.600000000000001" customHeight="1" x14ac:dyDescent="0.2">
      <c r="D158" s="112"/>
      <c r="E158" s="112"/>
      <c r="F158" s="112"/>
      <c r="G158" s="112"/>
      <c r="H158" s="112"/>
      <c r="I158" s="112"/>
      <c r="J158" s="112"/>
      <c r="K158" s="112"/>
      <c r="L158" s="112"/>
      <c r="M158" s="112"/>
      <c r="N158" s="112"/>
    </row>
    <row r="159" spans="4:14" ht="18.600000000000001" customHeight="1" x14ac:dyDescent="0.2"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12"/>
    </row>
    <row r="160" spans="4:14" ht="18.600000000000001" customHeight="1" x14ac:dyDescent="0.2"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</row>
    <row r="161" spans="4:14" ht="18.600000000000001" customHeight="1" x14ac:dyDescent="0.2">
      <c r="D161" s="112"/>
      <c r="E161" s="112"/>
      <c r="F161" s="112"/>
      <c r="G161" s="112"/>
      <c r="H161" s="112"/>
      <c r="I161" s="112"/>
      <c r="J161" s="112"/>
      <c r="K161" s="112"/>
      <c r="L161" s="112"/>
      <c r="M161" s="112"/>
      <c r="N161" s="112"/>
    </row>
    <row r="162" spans="4:14" ht="18.600000000000001" customHeight="1" x14ac:dyDescent="0.2"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</row>
    <row r="163" spans="4:14" ht="18.600000000000001" customHeight="1" x14ac:dyDescent="0.2"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112"/>
    </row>
    <row r="164" spans="4:14" ht="18.600000000000001" customHeight="1" x14ac:dyDescent="0.2">
      <c r="D164" s="112"/>
      <c r="E164" s="112"/>
      <c r="F164" s="112"/>
      <c r="G164" s="112"/>
      <c r="H164" s="112"/>
      <c r="I164" s="112"/>
      <c r="J164" s="112"/>
      <c r="K164" s="112"/>
      <c r="L164" s="112"/>
      <c r="M164" s="112"/>
      <c r="N164" s="112"/>
    </row>
    <row r="165" spans="4:14" ht="18.600000000000001" customHeight="1" x14ac:dyDescent="0.2"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112"/>
    </row>
    <row r="166" spans="4:14" ht="18.600000000000001" customHeight="1" x14ac:dyDescent="0.2"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112"/>
    </row>
    <row r="167" spans="4:14" ht="18.600000000000001" customHeight="1" x14ac:dyDescent="0.2"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112"/>
    </row>
    <row r="168" spans="4:14" ht="18.600000000000001" customHeight="1" x14ac:dyDescent="0.2"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2"/>
    </row>
    <row r="169" spans="4:14" ht="18.600000000000001" customHeight="1" x14ac:dyDescent="0.2"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2"/>
    </row>
    <row r="170" spans="4:14" ht="18.600000000000001" customHeight="1" x14ac:dyDescent="0.2"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</row>
    <row r="171" spans="4:14" ht="18.600000000000001" customHeight="1" x14ac:dyDescent="0.2">
      <c r="D171" s="112"/>
      <c r="E171" s="112"/>
      <c r="F171" s="112"/>
      <c r="G171" s="112"/>
      <c r="H171" s="112"/>
      <c r="I171" s="112"/>
      <c r="J171" s="112"/>
      <c r="K171" s="112"/>
      <c r="L171" s="112"/>
      <c r="M171" s="112"/>
      <c r="N171" s="112"/>
    </row>
    <row r="172" spans="4:14" ht="18.600000000000001" customHeight="1" x14ac:dyDescent="0.2"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</row>
    <row r="173" spans="4:14" ht="18.600000000000001" customHeight="1" x14ac:dyDescent="0.2"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</row>
    <row r="174" spans="4:14" ht="18.600000000000001" customHeight="1" x14ac:dyDescent="0.2"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</row>
    <row r="175" spans="4:14" ht="18.600000000000001" customHeight="1" x14ac:dyDescent="0.2">
      <c r="D175" s="112"/>
      <c r="E175" s="112"/>
      <c r="F175" s="112"/>
      <c r="G175" s="112"/>
      <c r="H175" s="112"/>
      <c r="I175" s="112"/>
      <c r="J175" s="112"/>
      <c r="K175" s="112"/>
      <c r="L175" s="112"/>
      <c r="M175" s="112"/>
      <c r="N175" s="112"/>
    </row>
    <row r="176" spans="4:14" ht="18.600000000000001" customHeight="1" x14ac:dyDescent="0.2">
      <c r="D176" s="112"/>
      <c r="E176" s="112"/>
      <c r="F176" s="112"/>
      <c r="G176" s="112"/>
      <c r="H176" s="112"/>
      <c r="I176" s="112"/>
      <c r="J176" s="112"/>
      <c r="K176" s="112"/>
      <c r="L176" s="112"/>
      <c r="M176" s="112"/>
      <c r="N176" s="112"/>
    </row>
    <row r="177" spans="4:14" ht="18.600000000000001" customHeight="1" x14ac:dyDescent="0.2">
      <c r="D177" s="112"/>
      <c r="E177" s="112"/>
      <c r="F177" s="112"/>
      <c r="G177" s="112"/>
      <c r="H177" s="112"/>
      <c r="I177" s="112"/>
      <c r="J177" s="112"/>
      <c r="K177" s="112"/>
      <c r="L177" s="112"/>
      <c r="M177" s="112"/>
      <c r="N177" s="112"/>
    </row>
    <row r="178" spans="4:14" ht="18.600000000000001" customHeight="1" x14ac:dyDescent="0.2"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</row>
    <row r="179" spans="4:14" ht="18.600000000000001" customHeight="1" x14ac:dyDescent="0.2">
      <c r="D179" s="112"/>
      <c r="E179" s="112"/>
      <c r="F179" s="112"/>
      <c r="G179" s="112"/>
      <c r="H179" s="112"/>
      <c r="I179" s="112"/>
      <c r="J179" s="112"/>
      <c r="K179" s="112"/>
      <c r="L179" s="112"/>
      <c r="M179" s="112"/>
      <c r="N179" s="112"/>
    </row>
    <row r="180" spans="4:14" ht="18.600000000000001" customHeight="1" x14ac:dyDescent="0.2"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2"/>
    </row>
    <row r="181" spans="4:14" ht="18.600000000000001" customHeight="1" x14ac:dyDescent="0.2">
      <c r="D181" s="112"/>
      <c r="E181" s="112"/>
      <c r="F181" s="112"/>
      <c r="G181" s="112"/>
      <c r="H181" s="112"/>
      <c r="I181" s="112"/>
      <c r="J181" s="112"/>
      <c r="K181" s="112"/>
      <c r="L181" s="112"/>
      <c r="M181" s="112"/>
      <c r="N181" s="112"/>
    </row>
    <row r="182" spans="4:14" ht="18.600000000000001" customHeight="1" x14ac:dyDescent="0.2">
      <c r="D182" s="112"/>
      <c r="E182" s="112"/>
      <c r="F182" s="112"/>
      <c r="G182" s="112"/>
      <c r="H182" s="112"/>
      <c r="I182" s="112"/>
      <c r="J182" s="112"/>
      <c r="K182" s="112"/>
      <c r="L182" s="112"/>
      <c r="M182" s="112"/>
      <c r="N182" s="112"/>
    </row>
    <row r="183" spans="4:14" ht="18.600000000000001" customHeight="1" x14ac:dyDescent="0.2"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</row>
    <row r="184" spans="4:14" ht="18.600000000000001" customHeight="1" x14ac:dyDescent="0.2">
      <c r="D184" s="112"/>
      <c r="E184" s="112"/>
      <c r="F184" s="112"/>
      <c r="G184" s="112"/>
      <c r="H184" s="112"/>
      <c r="I184" s="112"/>
      <c r="J184" s="112"/>
      <c r="K184" s="112"/>
      <c r="L184" s="112"/>
      <c r="M184" s="112"/>
      <c r="N184" s="112"/>
    </row>
    <row r="185" spans="4:14" ht="18.600000000000001" customHeight="1" x14ac:dyDescent="0.2">
      <c r="D185" s="112"/>
      <c r="E185" s="112"/>
      <c r="F185" s="112"/>
      <c r="G185" s="112"/>
      <c r="H185" s="112"/>
      <c r="I185" s="112"/>
      <c r="J185" s="112"/>
      <c r="K185" s="112"/>
      <c r="L185" s="112"/>
      <c r="M185" s="112"/>
      <c r="N185" s="112"/>
    </row>
    <row r="186" spans="4:14" ht="18.600000000000001" customHeight="1" x14ac:dyDescent="0.2">
      <c r="D186" s="112"/>
      <c r="E186" s="112"/>
      <c r="F186" s="112"/>
      <c r="G186" s="112"/>
      <c r="H186" s="112"/>
      <c r="I186" s="112"/>
      <c r="J186" s="112"/>
      <c r="K186" s="112"/>
      <c r="L186" s="112"/>
      <c r="M186" s="112"/>
      <c r="N186" s="112"/>
    </row>
    <row r="187" spans="4:14" ht="18.600000000000001" customHeight="1" x14ac:dyDescent="0.2">
      <c r="D187" s="112"/>
      <c r="E187" s="112"/>
      <c r="F187" s="112"/>
      <c r="G187" s="112"/>
      <c r="H187" s="112"/>
      <c r="I187" s="112"/>
      <c r="J187" s="112"/>
      <c r="K187" s="112"/>
      <c r="L187" s="112"/>
      <c r="M187" s="112"/>
      <c r="N187" s="112"/>
    </row>
    <row r="188" spans="4:14" ht="18.600000000000001" customHeight="1" x14ac:dyDescent="0.2">
      <c r="D188" s="112"/>
      <c r="E188" s="112"/>
      <c r="F188" s="112"/>
      <c r="G188" s="112"/>
      <c r="H188" s="112"/>
      <c r="I188" s="112"/>
      <c r="J188" s="112"/>
      <c r="K188" s="112"/>
      <c r="L188" s="112"/>
      <c r="M188" s="112"/>
      <c r="N188" s="112"/>
    </row>
    <row r="189" spans="4:14" ht="18.600000000000001" customHeight="1" x14ac:dyDescent="0.2">
      <c r="D189" s="112"/>
      <c r="E189" s="112"/>
      <c r="F189" s="112"/>
      <c r="G189" s="112"/>
      <c r="H189" s="112"/>
      <c r="I189" s="112"/>
      <c r="J189" s="112"/>
      <c r="K189" s="112"/>
      <c r="L189" s="112"/>
      <c r="M189" s="112"/>
      <c r="N189" s="112"/>
    </row>
    <row r="190" spans="4:14" ht="18.600000000000001" customHeight="1" x14ac:dyDescent="0.2">
      <c r="D190" s="112"/>
      <c r="E190" s="112"/>
      <c r="F190" s="112"/>
      <c r="G190" s="112"/>
      <c r="H190" s="112"/>
      <c r="I190" s="112"/>
      <c r="J190" s="112"/>
      <c r="K190" s="112"/>
      <c r="L190" s="112"/>
      <c r="M190" s="112"/>
      <c r="N190" s="112"/>
    </row>
    <row r="191" spans="4:14" ht="18.600000000000001" customHeight="1" x14ac:dyDescent="0.2"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</row>
    <row r="192" spans="4:14" ht="18.600000000000001" customHeight="1" x14ac:dyDescent="0.2">
      <c r="D192" s="112"/>
      <c r="E192" s="112"/>
      <c r="F192" s="112"/>
      <c r="G192" s="112"/>
      <c r="H192" s="112"/>
      <c r="I192" s="112"/>
      <c r="J192" s="112"/>
      <c r="K192" s="112"/>
      <c r="L192" s="112"/>
      <c r="M192" s="112"/>
      <c r="N192" s="112"/>
    </row>
    <row r="193" spans="4:14" ht="18.600000000000001" customHeight="1" x14ac:dyDescent="0.2">
      <c r="D193" s="112"/>
      <c r="E193" s="112"/>
      <c r="F193" s="112"/>
      <c r="G193" s="112"/>
      <c r="H193" s="112"/>
      <c r="I193" s="112"/>
      <c r="J193" s="112"/>
      <c r="K193" s="112"/>
      <c r="L193" s="112"/>
      <c r="M193" s="112"/>
      <c r="N193" s="112"/>
    </row>
    <row r="194" spans="4:14" ht="18.600000000000001" customHeight="1" x14ac:dyDescent="0.2"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</row>
    <row r="195" spans="4:14" ht="18.600000000000001" customHeight="1" x14ac:dyDescent="0.2">
      <c r="D195" s="112"/>
      <c r="E195" s="112"/>
      <c r="F195" s="112"/>
      <c r="G195" s="112"/>
      <c r="H195" s="112"/>
      <c r="I195" s="112"/>
      <c r="J195" s="112"/>
      <c r="K195" s="112"/>
      <c r="L195" s="112"/>
      <c r="M195" s="112"/>
      <c r="N195" s="112"/>
    </row>
    <row r="196" spans="4:14" ht="18.600000000000001" customHeight="1" x14ac:dyDescent="0.2"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112"/>
    </row>
    <row r="197" spans="4:14" ht="18.600000000000001" customHeight="1" x14ac:dyDescent="0.2"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</row>
    <row r="198" spans="4:14" ht="18.600000000000001" customHeight="1" x14ac:dyDescent="0.2">
      <c r="D198" s="112"/>
      <c r="E198" s="112"/>
      <c r="F198" s="112"/>
      <c r="G198" s="112"/>
      <c r="H198" s="112"/>
      <c r="I198" s="112"/>
      <c r="J198" s="112"/>
      <c r="K198" s="112"/>
      <c r="L198" s="112"/>
      <c r="M198" s="112"/>
      <c r="N198" s="112"/>
    </row>
    <row r="199" spans="4:14" ht="18.600000000000001" customHeight="1" x14ac:dyDescent="0.2">
      <c r="D199" s="112"/>
      <c r="E199" s="112"/>
      <c r="F199" s="112"/>
      <c r="G199" s="112"/>
      <c r="H199" s="112"/>
      <c r="I199" s="112"/>
      <c r="J199" s="112"/>
      <c r="K199" s="112"/>
      <c r="L199" s="112"/>
      <c r="M199" s="112"/>
      <c r="N199" s="112"/>
    </row>
    <row r="200" spans="4:14" ht="18.600000000000001" customHeight="1" x14ac:dyDescent="0.2">
      <c r="D200" s="112"/>
      <c r="E200" s="112"/>
      <c r="F200" s="112"/>
      <c r="G200" s="112"/>
      <c r="H200" s="112"/>
      <c r="I200" s="112"/>
      <c r="J200" s="112"/>
      <c r="K200" s="112"/>
      <c r="L200" s="112"/>
      <c r="M200" s="112"/>
      <c r="N200" s="112"/>
    </row>
    <row r="201" spans="4:14" ht="18.600000000000001" customHeight="1" x14ac:dyDescent="0.2"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</row>
    <row r="202" spans="4:14" ht="18.600000000000001" customHeight="1" x14ac:dyDescent="0.2">
      <c r="D202" s="112"/>
      <c r="E202" s="112"/>
      <c r="F202" s="112"/>
      <c r="G202" s="112"/>
      <c r="H202" s="112"/>
      <c r="I202" s="112"/>
      <c r="J202" s="112"/>
      <c r="K202" s="112"/>
      <c r="L202" s="112"/>
      <c r="M202" s="112"/>
      <c r="N202" s="112"/>
    </row>
    <row r="203" spans="4:14" ht="18.600000000000001" customHeight="1" x14ac:dyDescent="0.2"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</row>
    <row r="204" spans="4:14" ht="18.600000000000001" customHeight="1" x14ac:dyDescent="0.2"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</row>
    <row r="205" spans="4:14" ht="18.600000000000001" customHeight="1" x14ac:dyDescent="0.2"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</row>
    <row r="206" spans="4:14" ht="18.600000000000001" customHeight="1" x14ac:dyDescent="0.2"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</row>
    <row r="207" spans="4:14" ht="18.600000000000001" customHeight="1" x14ac:dyDescent="0.2"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</row>
    <row r="208" spans="4:14" ht="18.600000000000001" customHeight="1" x14ac:dyDescent="0.2"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</row>
    <row r="209" spans="4:14" ht="18.600000000000001" customHeight="1" x14ac:dyDescent="0.2"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</row>
    <row r="210" spans="4:14" ht="18.600000000000001" customHeight="1" x14ac:dyDescent="0.2"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</row>
    <row r="211" spans="4:14" ht="18.600000000000001" customHeight="1" x14ac:dyDescent="0.2"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</row>
    <row r="212" spans="4:14" ht="18.600000000000001" customHeight="1" x14ac:dyDescent="0.2"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</row>
    <row r="213" spans="4:14" ht="18.600000000000001" customHeight="1" x14ac:dyDescent="0.2"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</row>
    <row r="214" spans="4:14" ht="18.600000000000001" customHeight="1" x14ac:dyDescent="0.2"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</row>
    <row r="215" spans="4:14" ht="18.600000000000001" customHeight="1" x14ac:dyDescent="0.2"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</row>
    <row r="216" spans="4:14" ht="18.600000000000001" customHeight="1" x14ac:dyDescent="0.2"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</row>
    <row r="217" spans="4:14" ht="18.600000000000001" customHeight="1" x14ac:dyDescent="0.2"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</row>
    <row r="218" spans="4:14" ht="18.600000000000001" customHeight="1" x14ac:dyDescent="0.2"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</row>
    <row r="219" spans="4:14" ht="18.600000000000001" customHeight="1" x14ac:dyDescent="0.2"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</row>
    <row r="220" spans="4:14" ht="18.600000000000001" customHeight="1" x14ac:dyDescent="0.2"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</row>
    <row r="221" spans="4:14" ht="18.600000000000001" customHeight="1" x14ac:dyDescent="0.2"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</row>
    <row r="222" spans="4:14" ht="18.600000000000001" customHeight="1" x14ac:dyDescent="0.2"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</row>
    <row r="223" spans="4:14" ht="18.600000000000001" customHeight="1" x14ac:dyDescent="0.2"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</row>
    <row r="224" spans="4:14" ht="18.600000000000001" customHeight="1" x14ac:dyDescent="0.2">
      <c r="D224" s="112"/>
      <c r="E224" s="112"/>
      <c r="F224" s="112"/>
      <c r="G224" s="112"/>
      <c r="H224" s="112"/>
      <c r="I224" s="112"/>
      <c r="J224" s="112"/>
      <c r="K224" s="112"/>
      <c r="L224" s="112"/>
      <c r="M224" s="112"/>
      <c r="N224" s="112"/>
    </row>
    <row r="225" spans="4:14" ht="18.600000000000001" customHeight="1" x14ac:dyDescent="0.2">
      <c r="D225" s="112"/>
      <c r="E225" s="112"/>
      <c r="F225" s="112"/>
      <c r="G225" s="112"/>
      <c r="H225" s="112"/>
      <c r="I225" s="112"/>
      <c r="J225" s="112"/>
      <c r="K225" s="112"/>
      <c r="L225" s="112"/>
      <c r="M225" s="112"/>
      <c r="N225" s="112"/>
    </row>
    <row r="226" spans="4:14" ht="18.600000000000001" customHeight="1" x14ac:dyDescent="0.2"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</row>
    <row r="227" spans="4:14" ht="18.600000000000001" customHeight="1" x14ac:dyDescent="0.2"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</row>
    <row r="228" spans="4:14" ht="18.600000000000001" customHeight="1" x14ac:dyDescent="0.2"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</row>
    <row r="229" spans="4:14" ht="18.600000000000001" customHeight="1" x14ac:dyDescent="0.2"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</row>
    <row r="230" spans="4:14" ht="18.600000000000001" customHeight="1" x14ac:dyDescent="0.2"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</row>
    <row r="231" spans="4:14" ht="18.600000000000001" customHeight="1" x14ac:dyDescent="0.2"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</row>
    <row r="232" spans="4:14" ht="18.600000000000001" customHeight="1" x14ac:dyDescent="0.2"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</row>
    <row r="233" spans="4:14" ht="18.600000000000001" customHeight="1" x14ac:dyDescent="0.2"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</row>
    <row r="234" spans="4:14" ht="18.600000000000001" customHeight="1" x14ac:dyDescent="0.2"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</row>
    <row r="235" spans="4:14" ht="18.600000000000001" customHeight="1" x14ac:dyDescent="0.2"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</row>
    <row r="236" spans="4:14" ht="18.600000000000001" customHeight="1" x14ac:dyDescent="0.2"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</row>
    <row r="237" spans="4:14" ht="14.25" customHeight="1" x14ac:dyDescent="0.2"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</row>
    <row r="238" spans="4:14" ht="14.25" customHeight="1" x14ac:dyDescent="0.2"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</row>
    <row r="239" spans="4:14" ht="14.25" customHeight="1" x14ac:dyDescent="0.2"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</row>
    <row r="240" spans="4:14" ht="14.25" customHeight="1" x14ac:dyDescent="0.2"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</row>
    <row r="241" spans="4:14" ht="14.25" customHeight="1" x14ac:dyDescent="0.2"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</row>
    <row r="242" spans="4:14" ht="14.25" customHeight="1" x14ac:dyDescent="0.2"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</row>
    <row r="243" spans="4:14" ht="14.25" customHeight="1" x14ac:dyDescent="0.2"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</row>
    <row r="244" spans="4:14" ht="14.25" customHeight="1" x14ac:dyDescent="0.2"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</row>
    <row r="245" spans="4:14" ht="14.25" customHeight="1" x14ac:dyDescent="0.2"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</row>
    <row r="246" spans="4:14" ht="14.25" customHeight="1" x14ac:dyDescent="0.2">
      <c r="D246" s="112"/>
      <c r="E246" s="112"/>
      <c r="F246" s="112"/>
      <c r="G246" s="112"/>
      <c r="H246" s="112"/>
      <c r="I246" s="112"/>
      <c r="J246" s="112"/>
      <c r="K246" s="112"/>
      <c r="L246" s="112"/>
      <c r="M246" s="112"/>
      <c r="N246" s="112"/>
    </row>
    <row r="247" spans="4:14" ht="14.25" customHeight="1" x14ac:dyDescent="0.2">
      <c r="D247" s="112"/>
      <c r="E247" s="112"/>
      <c r="F247" s="112"/>
      <c r="G247" s="112"/>
      <c r="H247" s="112"/>
      <c r="I247" s="112"/>
      <c r="J247" s="112"/>
      <c r="K247" s="112"/>
      <c r="L247" s="112"/>
      <c r="M247" s="112"/>
      <c r="N247" s="112"/>
    </row>
    <row r="248" spans="4:14" ht="14.25" customHeight="1" x14ac:dyDescent="0.2">
      <c r="D248" s="112"/>
      <c r="E248" s="112"/>
      <c r="F248" s="112"/>
      <c r="G248" s="112"/>
      <c r="H248" s="112"/>
      <c r="I248" s="112"/>
      <c r="J248" s="112"/>
      <c r="K248" s="112"/>
      <c r="L248" s="112"/>
      <c r="M248" s="112"/>
      <c r="N248" s="112"/>
    </row>
    <row r="249" spans="4:14" ht="14.25" customHeight="1" x14ac:dyDescent="0.2">
      <c r="D249" s="112"/>
      <c r="E249" s="112"/>
      <c r="F249" s="112"/>
      <c r="G249" s="112"/>
      <c r="H249" s="112"/>
      <c r="I249" s="112"/>
      <c r="J249" s="112"/>
      <c r="K249" s="112"/>
      <c r="L249" s="112"/>
      <c r="M249" s="112"/>
      <c r="N249" s="112"/>
    </row>
    <row r="250" spans="4:14" ht="14.25" customHeight="1" x14ac:dyDescent="0.2">
      <c r="D250" s="112"/>
      <c r="E250" s="112"/>
      <c r="F250" s="112"/>
      <c r="G250" s="112"/>
      <c r="H250" s="112"/>
      <c r="I250" s="112"/>
      <c r="J250" s="112"/>
      <c r="K250" s="112"/>
      <c r="L250" s="112"/>
      <c r="M250" s="112"/>
      <c r="N250" s="112"/>
    </row>
    <row r="251" spans="4:14" ht="14.25" customHeight="1" x14ac:dyDescent="0.2">
      <c r="D251" s="112"/>
      <c r="E251" s="112"/>
      <c r="F251" s="112"/>
      <c r="G251" s="112"/>
      <c r="H251" s="112"/>
      <c r="I251" s="112"/>
      <c r="J251" s="112"/>
      <c r="K251" s="112"/>
      <c r="L251" s="112"/>
      <c r="M251" s="112"/>
      <c r="N251" s="112"/>
    </row>
    <row r="252" spans="4:14" ht="14.25" customHeight="1" x14ac:dyDescent="0.2">
      <c r="D252" s="112"/>
      <c r="E252" s="112"/>
      <c r="F252" s="112"/>
      <c r="G252" s="112"/>
      <c r="H252" s="112"/>
      <c r="I252" s="112"/>
      <c r="J252" s="112"/>
      <c r="K252" s="112"/>
      <c r="L252" s="112"/>
      <c r="M252" s="112"/>
      <c r="N252" s="112"/>
    </row>
    <row r="253" spans="4:14" ht="14.25" customHeight="1" x14ac:dyDescent="0.2">
      <c r="D253" s="112"/>
      <c r="E253" s="112"/>
      <c r="F253" s="112"/>
      <c r="G253" s="112"/>
      <c r="H253" s="112"/>
      <c r="I253" s="112"/>
      <c r="J253" s="112"/>
      <c r="K253" s="112"/>
      <c r="L253" s="112"/>
      <c r="M253" s="112"/>
      <c r="N253" s="112"/>
    </row>
    <row r="254" spans="4:14" ht="14.25" customHeight="1" x14ac:dyDescent="0.2">
      <c r="D254" s="112"/>
      <c r="E254" s="112"/>
      <c r="F254" s="112"/>
      <c r="G254" s="112"/>
      <c r="H254" s="112"/>
      <c r="I254" s="112"/>
      <c r="J254" s="112"/>
      <c r="K254" s="112"/>
      <c r="L254" s="112"/>
      <c r="M254" s="112"/>
      <c r="N254" s="112"/>
    </row>
    <row r="255" spans="4:14" ht="14.25" customHeight="1" x14ac:dyDescent="0.2">
      <c r="D255" s="112"/>
      <c r="E255" s="112"/>
      <c r="F255" s="112"/>
      <c r="G255" s="112"/>
      <c r="H255" s="112"/>
      <c r="I255" s="112"/>
      <c r="J255" s="112"/>
      <c r="K255" s="112"/>
      <c r="L255" s="112"/>
      <c r="M255" s="112"/>
      <c r="N255" s="112"/>
    </row>
    <row r="256" spans="4:14" ht="14.25" customHeight="1" x14ac:dyDescent="0.2">
      <c r="D256" s="112"/>
      <c r="E256" s="112"/>
      <c r="F256" s="112"/>
      <c r="G256" s="112"/>
      <c r="H256" s="112"/>
      <c r="I256" s="112"/>
      <c r="J256" s="112"/>
      <c r="K256" s="112"/>
      <c r="L256" s="112"/>
      <c r="M256" s="112"/>
      <c r="N256" s="112"/>
    </row>
    <row r="257" spans="4:14" ht="14.25" customHeight="1" x14ac:dyDescent="0.2">
      <c r="D257" s="112"/>
      <c r="E257" s="112"/>
      <c r="F257" s="112"/>
      <c r="G257" s="112"/>
      <c r="H257" s="112"/>
      <c r="I257" s="112"/>
      <c r="J257" s="112"/>
      <c r="K257" s="112"/>
      <c r="L257" s="112"/>
      <c r="M257" s="112"/>
      <c r="N257" s="112"/>
    </row>
    <row r="258" spans="4:14" ht="14.25" customHeight="1" x14ac:dyDescent="0.2">
      <c r="D258" s="112"/>
      <c r="E258" s="112"/>
      <c r="F258" s="112"/>
      <c r="G258" s="112"/>
      <c r="H258" s="112"/>
      <c r="I258" s="112"/>
      <c r="J258" s="112"/>
      <c r="K258" s="112"/>
      <c r="L258" s="112"/>
      <c r="M258" s="112"/>
      <c r="N258" s="112"/>
    </row>
    <row r="259" spans="4:14" ht="14.25" customHeight="1" x14ac:dyDescent="0.2">
      <c r="D259" s="112"/>
      <c r="E259" s="112"/>
      <c r="F259" s="112"/>
      <c r="G259" s="112"/>
      <c r="H259" s="112"/>
      <c r="I259" s="112"/>
      <c r="J259" s="112"/>
      <c r="K259" s="112"/>
      <c r="L259" s="112"/>
      <c r="M259" s="112"/>
      <c r="N259" s="112"/>
    </row>
    <row r="260" spans="4:14" ht="14.25" customHeight="1" x14ac:dyDescent="0.2">
      <c r="D260" s="112"/>
      <c r="E260" s="112"/>
      <c r="F260" s="112"/>
      <c r="G260" s="112"/>
      <c r="H260" s="112"/>
      <c r="I260" s="112"/>
      <c r="J260" s="112"/>
      <c r="K260" s="112"/>
      <c r="L260" s="112"/>
      <c r="M260" s="112"/>
      <c r="N260" s="112"/>
    </row>
    <row r="261" spans="4:14" ht="14.25" customHeight="1" x14ac:dyDescent="0.2">
      <c r="D261" s="112"/>
      <c r="E261" s="112"/>
      <c r="F261" s="112"/>
      <c r="G261" s="112"/>
      <c r="H261" s="112"/>
      <c r="I261" s="112"/>
      <c r="J261" s="112"/>
      <c r="K261" s="112"/>
      <c r="L261" s="112"/>
      <c r="M261" s="112"/>
      <c r="N261" s="112"/>
    </row>
    <row r="262" spans="4:14" ht="14.25" customHeight="1" x14ac:dyDescent="0.2"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</row>
    <row r="263" spans="4:14" ht="14.25" customHeight="1" x14ac:dyDescent="0.2">
      <c r="D263" s="112"/>
      <c r="E263" s="112"/>
      <c r="F263" s="112"/>
      <c r="G263" s="112"/>
      <c r="H263" s="112"/>
      <c r="I263" s="112"/>
      <c r="J263" s="112"/>
      <c r="K263" s="112"/>
      <c r="L263" s="112"/>
      <c r="M263" s="112"/>
      <c r="N263" s="112"/>
    </row>
    <row r="264" spans="4:14" ht="14.25" customHeight="1" x14ac:dyDescent="0.2">
      <c r="D264" s="112"/>
      <c r="E264" s="112"/>
      <c r="F264" s="112"/>
      <c r="G264" s="112"/>
      <c r="H264" s="112"/>
      <c r="I264" s="112"/>
      <c r="J264" s="112"/>
      <c r="K264" s="112"/>
      <c r="L264" s="112"/>
      <c r="M264" s="112"/>
      <c r="N264" s="112"/>
    </row>
    <row r="265" spans="4:14" ht="14.25" customHeight="1" x14ac:dyDescent="0.2">
      <c r="D265" s="112"/>
      <c r="E265" s="112"/>
      <c r="F265" s="112"/>
      <c r="G265" s="112"/>
      <c r="H265" s="112"/>
      <c r="I265" s="112"/>
      <c r="J265" s="112"/>
      <c r="K265" s="112"/>
      <c r="L265" s="112"/>
      <c r="M265" s="112"/>
      <c r="N265" s="112"/>
    </row>
    <row r="266" spans="4:14" ht="14.25" customHeight="1" x14ac:dyDescent="0.2">
      <c r="D266" s="112"/>
      <c r="E266" s="112"/>
      <c r="F266" s="112"/>
      <c r="G266" s="112"/>
      <c r="H266" s="112"/>
      <c r="I266" s="112"/>
      <c r="J266" s="112"/>
      <c r="K266" s="112"/>
      <c r="L266" s="112"/>
      <c r="M266" s="112"/>
      <c r="N266" s="112"/>
    </row>
    <row r="267" spans="4:14" ht="14.25" customHeight="1" x14ac:dyDescent="0.2">
      <c r="D267" s="112"/>
      <c r="E267" s="112"/>
      <c r="F267" s="112"/>
      <c r="G267" s="112"/>
      <c r="H267" s="112"/>
      <c r="I267" s="112"/>
      <c r="J267" s="112"/>
      <c r="K267" s="112"/>
      <c r="L267" s="112"/>
      <c r="M267" s="112"/>
      <c r="N267" s="112"/>
    </row>
    <row r="268" spans="4:14" ht="14.25" customHeight="1" x14ac:dyDescent="0.2">
      <c r="D268" s="112"/>
      <c r="E268" s="112"/>
      <c r="F268" s="112"/>
      <c r="G268" s="112"/>
      <c r="H268" s="112"/>
      <c r="I268" s="112"/>
      <c r="J268" s="112"/>
      <c r="K268" s="112"/>
      <c r="L268" s="112"/>
      <c r="M268" s="112"/>
      <c r="N268" s="112"/>
    </row>
    <row r="269" spans="4:14" ht="14.25" customHeight="1" x14ac:dyDescent="0.2">
      <c r="D269" s="112"/>
      <c r="E269" s="112"/>
      <c r="F269" s="112"/>
      <c r="G269" s="112"/>
      <c r="H269" s="112"/>
      <c r="I269" s="112"/>
      <c r="J269" s="112"/>
      <c r="K269" s="112"/>
      <c r="L269" s="112"/>
      <c r="M269" s="112"/>
      <c r="N269" s="112"/>
    </row>
    <row r="270" spans="4:14" ht="14.25" customHeight="1" x14ac:dyDescent="0.2"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</row>
    <row r="271" spans="4:14" ht="14.25" customHeight="1" x14ac:dyDescent="0.2">
      <c r="D271" s="112"/>
      <c r="E271" s="112"/>
      <c r="F271" s="112"/>
      <c r="G271" s="112"/>
      <c r="H271" s="112"/>
      <c r="I271" s="112"/>
      <c r="J271" s="112"/>
      <c r="K271" s="112"/>
      <c r="L271" s="112"/>
      <c r="M271" s="112"/>
      <c r="N271" s="112"/>
    </row>
    <row r="272" spans="4:14" ht="14.25" customHeight="1" x14ac:dyDescent="0.2">
      <c r="D272" s="112"/>
      <c r="E272" s="112"/>
      <c r="F272" s="112"/>
      <c r="G272" s="112"/>
      <c r="H272" s="112"/>
      <c r="I272" s="112"/>
      <c r="J272" s="112"/>
      <c r="K272" s="112"/>
      <c r="L272" s="112"/>
      <c r="M272" s="112"/>
      <c r="N272" s="112"/>
    </row>
    <row r="273" spans="4:14" ht="14.25" customHeight="1" x14ac:dyDescent="0.2">
      <c r="D273" s="112"/>
      <c r="E273" s="112"/>
      <c r="F273" s="112"/>
      <c r="G273" s="112"/>
      <c r="H273" s="112"/>
      <c r="I273" s="112"/>
      <c r="J273" s="112"/>
      <c r="K273" s="112"/>
      <c r="L273" s="112"/>
      <c r="M273" s="112"/>
      <c r="N273" s="112"/>
    </row>
    <row r="274" spans="4:14" ht="14.25" customHeight="1" x14ac:dyDescent="0.2">
      <c r="D274" s="112"/>
      <c r="E274" s="112"/>
      <c r="F274" s="112"/>
      <c r="G274" s="112"/>
      <c r="H274" s="112"/>
      <c r="I274" s="112"/>
      <c r="J274" s="112"/>
      <c r="K274" s="112"/>
      <c r="L274" s="112"/>
      <c r="M274" s="112"/>
      <c r="N274" s="112"/>
    </row>
    <row r="275" spans="4:14" ht="14.25" customHeight="1" x14ac:dyDescent="0.2">
      <c r="D275" s="112"/>
      <c r="E275" s="112"/>
      <c r="F275" s="112"/>
      <c r="G275" s="112"/>
      <c r="H275" s="112"/>
      <c r="I275" s="112"/>
      <c r="J275" s="112"/>
      <c r="K275" s="112"/>
      <c r="L275" s="112"/>
      <c r="M275" s="112"/>
      <c r="N275" s="112"/>
    </row>
    <row r="276" spans="4:14" ht="14.25" customHeight="1" x14ac:dyDescent="0.2">
      <c r="D276" s="112"/>
      <c r="E276" s="112"/>
      <c r="F276" s="112"/>
      <c r="G276" s="112"/>
      <c r="H276" s="112"/>
      <c r="I276" s="112"/>
      <c r="J276" s="112"/>
      <c r="K276" s="112"/>
      <c r="L276" s="112"/>
      <c r="M276" s="112"/>
      <c r="N276" s="112"/>
    </row>
    <row r="277" spans="4:14" ht="14.25" customHeight="1" x14ac:dyDescent="0.2"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</row>
    <row r="278" spans="4:14" ht="14.25" customHeight="1" x14ac:dyDescent="0.2"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</row>
    <row r="279" spans="4:14" ht="14.25" customHeight="1" x14ac:dyDescent="0.2"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</row>
    <row r="280" spans="4:14" ht="14.25" customHeight="1" x14ac:dyDescent="0.2">
      <c r="D280" s="112"/>
      <c r="E280" s="112"/>
      <c r="F280" s="112"/>
      <c r="G280" s="112"/>
      <c r="H280" s="112"/>
      <c r="I280" s="112"/>
      <c r="J280" s="112"/>
      <c r="K280" s="112"/>
      <c r="L280" s="112"/>
      <c r="M280" s="112"/>
      <c r="N280" s="112"/>
    </row>
    <row r="281" spans="4:14" ht="14.25" customHeight="1" x14ac:dyDescent="0.2">
      <c r="D281" s="112"/>
      <c r="E281" s="112"/>
      <c r="F281" s="112"/>
      <c r="G281" s="112"/>
      <c r="H281" s="112"/>
      <c r="I281" s="112"/>
      <c r="J281" s="112"/>
      <c r="K281" s="112"/>
      <c r="L281" s="112"/>
      <c r="M281" s="112"/>
      <c r="N281" s="112"/>
    </row>
    <row r="282" spans="4:14" ht="14.25" customHeight="1" x14ac:dyDescent="0.2">
      <c r="D282" s="112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</row>
    <row r="283" spans="4:14" ht="14.25" customHeight="1" x14ac:dyDescent="0.2">
      <c r="D283" s="112"/>
      <c r="E283" s="112"/>
      <c r="F283" s="112"/>
      <c r="G283" s="112"/>
      <c r="H283" s="112"/>
      <c r="I283" s="112"/>
      <c r="J283" s="112"/>
      <c r="K283" s="112"/>
      <c r="L283" s="112"/>
      <c r="M283" s="112"/>
      <c r="N283" s="112"/>
    </row>
    <row r="284" spans="4:14" ht="14.25" customHeight="1" x14ac:dyDescent="0.2"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</row>
    <row r="285" spans="4:14" ht="14.25" customHeight="1" x14ac:dyDescent="0.2">
      <c r="D285" s="112"/>
      <c r="E285" s="112"/>
      <c r="F285" s="112"/>
      <c r="G285" s="112"/>
      <c r="H285" s="112"/>
      <c r="I285" s="112"/>
      <c r="J285" s="112"/>
      <c r="K285" s="112"/>
      <c r="L285" s="112"/>
      <c r="M285" s="112"/>
      <c r="N285" s="112"/>
    </row>
    <row r="286" spans="4:14" ht="14.25" customHeight="1" x14ac:dyDescent="0.2">
      <c r="D286" s="112"/>
      <c r="E286" s="112"/>
      <c r="F286" s="112"/>
      <c r="G286" s="112"/>
      <c r="H286" s="112"/>
      <c r="I286" s="112"/>
      <c r="J286" s="112"/>
      <c r="K286" s="112"/>
      <c r="L286" s="112"/>
      <c r="M286" s="112"/>
      <c r="N286" s="112"/>
    </row>
    <row r="287" spans="4:14" ht="14.25" customHeight="1" x14ac:dyDescent="0.2">
      <c r="D287" s="112"/>
      <c r="E287" s="112"/>
      <c r="F287" s="112"/>
      <c r="G287" s="112"/>
      <c r="H287" s="112"/>
      <c r="I287" s="112"/>
      <c r="J287" s="112"/>
      <c r="K287" s="112"/>
      <c r="L287" s="112"/>
      <c r="M287" s="112"/>
      <c r="N287" s="112"/>
    </row>
    <row r="288" spans="4:14" ht="14.25" customHeight="1" x14ac:dyDescent="0.2">
      <c r="D288" s="112"/>
      <c r="E288" s="112"/>
      <c r="F288" s="112"/>
      <c r="G288" s="112"/>
      <c r="H288" s="112"/>
      <c r="I288" s="112"/>
      <c r="J288" s="112"/>
      <c r="K288" s="112"/>
      <c r="L288" s="112"/>
      <c r="M288" s="112"/>
      <c r="N288" s="112"/>
    </row>
    <row r="289" spans="4:14" ht="14.25" customHeight="1" x14ac:dyDescent="0.2">
      <c r="D289" s="112"/>
      <c r="E289" s="112"/>
      <c r="F289" s="112"/>
      <c r="G289" s="112"/>
      <c r="H289" s="112"/>
      <c r="I289" s="112"/>
      <c r="J289" s="112"/>
      <c r="K289" s="112"/>
      <c r="L289" s="112"/>
      <c r="M289" s="112"/>
      <c r="N289" s="112"/>
    </row>
    <row r="290" spans="4:14" ht="14.25" customHeight="1" x14ac:dyDescent="0.2">
      <c r="D290" s="112"/>
      <c r="E290" s="112"/>
      <c r="F290" s="112"/>
      <c r="G290" s="112"/>
      <c r="H290" s="112"/>
      <c r="I290" s="112"/>
      <c r="J290" s="112"/>
      <c r="K290" s="112"/>
      <c r="L290" s="112"/>
      <c r="M290" s="112"/>
      <c r="N290" s="112"/>
    </row>
    <row r="291" spans="4:14" ht="14.25" customHeight="1" x14ac:dyDescent="0.2"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  <c r="N291" s="112"/>
    </row>
    <row r="292" spans="4:14" ht="14.25" customHeight="1" x14ac:dyDescent="0.2">
      <c r="D292" s="112"/>
      <c r="E292" s="112"/>
      <c r="F292" s="112"/>
      <c r="G292" s="112"/>
      <c r="H292" s="112"/>
      <c r="I292" s="112"/>
      <c r="J292" s="112"/>
      <c r="K292" s="112"/>
      <c r="L292" s="112"/>
      <c r="M292" s="112"/>
      <c r="N292" s="112"/>
    </row>
    <row r="293" spans="4:14" ht="14.25" customHeight="1" x14ac:dyDescent="0.2">
      <c r="D293" s="112"/>
      <c r="E293" s="112"/>
      <c r="F293" s="112"/>
      <c r="G293" s="112"/>
      <c r="H293" s="112"/>
      <c r="I293" s="112"/>
      <c r="J293" s="112"/>
      <c r="K293" s="112"/>
      <c r="L293" s="112"/>
      <c r="M293" s="112"/>
      <c r="N293" s="112"/>
    </row>
    <row r="294" spans="4:14" ht="14.25" customHeight="1" x14ac:dyDescent="0.2">
      <c r="D294" s="112"/>
      <c r="E294" s="112"/>
      <c r="F294" s="112"/>
      <c r="G294" s="112"/>
      <c r="H294" s="112"/>
      <c r="I294" s="112"/>
      <c r="J294" s="112"/>
      <c r="K294" s="112"/>
      <c r="L294" s="112"/>
      <c r="M294" s="112"/>
      <c r="N294" s="112"/>
    </row>
    <row r="295" spans="4:14" ht="14.25" customHeight="1" x14ac:dyDescent="0.2">
      <c r="D295" s="112"/>
      <c r="E295" s="112"/>
      <c r="F295" s="112"/>
      <c r="G295" s="112"/>
      <c r="H295" s="112"/>
      <c r="I295" s="112"/>
      <c r="J295" s="112"/>
      <c r="K295" s="112"/>
      <c r="L295" s="112"/>
      <c r="M295" s="112"/>
      <c r="N295" s="112"/>
    </row>
    <row r="296" spans="4:14" ht="14.25" customHeight="1" x14ac:dyDescent="0.2"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  <c r="N296" s="112"/>
    </row>
    <row r="297" spans="4:14" ht="14.25" customHeight="1" x14ac:dyDescent="0.2">
      <c r="D297" s="112"/>
      <c r="E297" s="112"/>
      <c r="F297" s="112"/>
      <c r="G297" s="112"/>
      <c r="H297" s="112"/>
      <c r="I297" s="112"/>
      <c r="J297" s="112"/>
      <c r="K297" s="112"/>
      <c r="L297" s="112"/>
      <c r="M297" s="112"/>
      <c r="N297" s="112"/>
    </row>
    <row r="298" spans="4:14" ht="14.25" customHeight="1" x14ac:dyDescent="0.2">
      <c r="D298" s="112"/>
      <c r="E298" s="112"/>
      <c r="F298" s="112"/>
      <c r="G298" s="112"/>
      <c r="H298" s="112"/>
      <c r="I298" s="112"/>
      <c r="J298" s="112"/>
      <c r="K298" s="112"/>
      <c r="L298" s="112"/>
      <c r="M298" s="112"/>
      <c r="N298" s="112"/>
    </row>
    <row r="299" spans="4:14" ht="14.25" customHeight="1" x14ac:dyDescent="0.2">
      <c r="D299" s="112"/>
      <c r="E299" s="112"/>
      <c r="F299" s="112"/>
      <c r="G299" s="112"/>
      <c r="H299" s="112"/>
      <c r="I299" s="112"/>
      <c r="J299" s="112"/>
      <c r="K299" s="112"/>
      <c r="L299" s="112"/>
      <c r="M299" s="112"/>
      <c r="N299" s="112"/>
    </row>
    <row r="300" spans="4:14" ht="14.25" customHeight="1" x14ac:dyDescent="0.2">
      <c r="D300" s="112"/>
      <c r="E300" s="112"/>
      <c r="F300" s="112"/>
      <c r="G300" s="112"/>
      <c r="H300" s="112"/>
      <c r="I300" s="112"/>
      <c r="J300" s="112"/>
      <c r="K300" s="112"/>
      <c r="L300" s="112"/>
      <c r="M300" s="112"/>
      <c r="N300" s="112"/>
    </row>
    <row r="301" spans="4:14" ht="14.25" customHeight="1" x14ac:dyDescent="0.2">
      <c r="D301" s="112"/>
      <c r="E301" s="112"/>
      <c r="F301" s="112"/>
      <c r="G301" s="112"/>
      <c r="H301" s="112"/>
      <c r="I301" s="112"/>
      <c r="J301" s="112"/>
      <c r="K301" s="112"/>
      <c r="L301" s="112"/>
      <c r="M301" s="112"/>
      <c r="N301" s="112"/>
    </row>
    <row r="302" spans="4:14" ht="14.25" customHeight="1" x14ac:dyDescent="0.2">
      <c r="D302" s="112"/>
      <c r="E302" s="112"/>
      <c r="F302" s="112"/>
      <c r="G302" s="112"/>
      <c r="H302" s="112"/>
      <c r="I302" s="112"/>
      <c r="J302" s="112"/>
      <c r="K302" s="112"/>
      <c r="L302" s="112"/>
      <c r="M302" s="112"/>
      <c r="N302" s="112"/>
    </row>
    <row r="303" spans="4:14" ht="14.25" customHeight="1" x14ac:dyDescent="0.2">
      <c r="D303" s="112"/>
      <c r="E303" s="112"/>
      <c r="F303" s="112"/>
      <c r="G303" s="112"/>
      <c r="H303" s="112"/>
      <c r="I303" s="112"/>
      <c r="J303" s="112"/>
      <c r="K303" s="112"/>
      <c r="L303" s="112"/>
      <c r="M303" s="112"/>
      <c r="N303" s="112"/>
    </row>
    <row r="304" spans="4:14" ht="14.25" customHeight="1" x14ac:dyDescent="0.2">
      <c r="D304" s="112"/>
      <c r="E304" s="112"/>
      <c r="F304" s="112"/>
      <c r="G304" s="112"/>
      <c r="H304" s="112"/>
      <c r="I304" s="112"/>
      <c r="J304" s="112"/>
      <c r="K304" s="112"/>
      <c r="L304" s="112"/>
      <c r="M304" s="112"/>
      <c r="N304" s="112"/>
    </row>
    <row r="305" spans="4:14" ht="14.25" customHeight="1" x14ac:dyDescent="0.2"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</row>
    <row r="306" spans="4:14" ht="14.25" customHeight="1" x14ac:dyDescent="0.2">
      <c r="D306" s="112"/>
      <c r="E306" s="112"/>
      <c r="F306" s="112"/>
      <c r="G306" s="112"/>
      <c r="H306" s="112"/>
      <c r="I306" s="112"/>
      <c r="J306" s="112"/>
      <c r="K306" s="112"/>
      <c r="L306" s="112"/>
      <c r="M306" s="112"/>
      <c r="N306" s="112"/>
    </row>
    <row r="307" spans="4:14" ht="14.25" customHeight="1" x14ac:dyDescent="0.2">
      <c r="D307" s="112"/>
      <c r="E307" s="112"/>
      <c r="F307" s="112"/>
      <c r="G307" s="112"/>
      <c r="H307" s="112"/>
      <c r="I307" s="112"/>
      <c r="J307" s="112"/>
      <c r="K307" s="112"/>
      <c r="L307" s="112"/>
      <c r="M307" s="112"/>
      <c r="N307" s="112"/>
    </row>
    <row r="308" spans="4:14" ht="14.25" customHeight="1" x14ac:dyDescent="0.2"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</row>
    <row r="309" spans="4:14" ht="14.25" customHeight="1" x14ac:dyDescent="0.2">
      <c r="D309" s="112"/>
      <c r="E309" s="112"/>
      <c r="F309" s="112"/>
      <c r="G309" s="112"/>
      <c r="H309" s="112"/>
      <c r="I309" s="112"/>
      <c r="J309" s="112"/>
      <c r="K309" s="112"/>
      <c r="L309" s="112"/>
      <c r="M309" s="112"/>
      <c r="N309" s="112"/>
    </row>
    <row r="310" spans="4:14" ht="14.25" customHeight="1" x14ac:dyDescent="0.2">
      <c r="D310" s="112"/>
      <c r="E310" s="112"/>
      <c r="F310" s="112"/>
      <c r="G310" s="112"/>
      <c r="H310" s="112"/>
      <c r="I310" s="112"/>
      <c r="J310" s="112"/>
      <c r="K310" s="112"/>
      <c r="L310" s="112"/>
      <c r="M310" s="112"/>
      <c r="N310" s="112"/>
    </row>
    <row r="311" spans="4:14" ht="14.25" customHeight="1" x14ac:dyDescent="0.2">
      <c r="D311" s="112"/>
      <c r="E311" s="112"/>
      <c r="F311" s="112"/>
      <c r="G311" s="112"/>
      <c r="H311" s="112"/>
      <c r="I311" s="112"/>
      <c r="J311" s="112"/>
      <c r="K311" s="112"/>
      <c r="L311" s="112"/>
      <c r="M311" s="112"/>
      <c r="N311" s="112"/>
    </row>
    <row r="312" spans="4:14" ht="14.25" customHeight="1" x14ac:dyDescent="0.2"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</row>
    <row r="313" spans="4:14" ht="14.25" customHeight="1" x14ac:dyDescent="0.2"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</row>
    <row r="314" spans="4:14" ht="14.25" customHeight="1" x14ac:dyDescent="0.2"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</row>
    <row r="315" spans="4:14" ht="14.25" customHeight="1" x14ac:dyDescent="0.2">
      <c r="D315" s="112"/>
      <c r="E315" s="112"/>
      <c r="F315" s="112"/>
      <c r="G315" s="112"/>
      <c r="H315" s="112"/>
      <c r="I315" s="112"/>
      <c r="J315" s="112"/>
      <c r="K315" s="112"/>
      <c r="L315" s="112"/>
      <c r="M315" s="112"/>
      <c r="N315" s="112"/>
    </row>
    <row r="316" spans="4:14" ht="14.25" customHeight="1" x14ac:dyDescent="0.2">
      <c r="D316" s="112"/>
      <c r="E316" s="112"/>
      <c r="F316" s="112"/>
      <c r="G316" s="112"/>
      <c r="H316" s="112"/>
      <c r="I316" s="112"/>
      <c r="J316" s="112"/>
      <c r="K316" s="112"/>
      <c r="L316" s="112"/>
      <c r="M316" s="112"/>
      <c r="N316" s="112"/>
    </row>
    <row r="317" spans="4:14" ht="14.25" customHeight="1" x14ac:dyDescent="0.2">
      <c r="D317" s="112"/>
      <c r="E317" s="112"/>
      <c r="F317" s="112"/>
      <c r="G317" s="112"/>
      <c r="H317" s="112"/>
      <c r="I317" s="112"/>
      <c r="J317" s="112"/>
      <c r="K317" s="112"/>
      <c r="L317" s="112"/>
      <c r="M317" s="112"/>
      <c r="N317" s="112"/>
    </row>
    <row r="318" spans="4:14" ht="14.25" customHeight="1" x14ac:dyDescent="0.2">
      <c r="D318" s="112"/>
      <c r="E318" s="112"/>
      <c r="F318" s="112"/>
      <c r="G318" s="112"/>
      <c r="H318" s="112"/>
      <c r="I318" s="112"/>
      <c r="J318" s="112"/>
      <c r="K318" s="112"/>
      <c r="L318" s="112"/>
      <c r="M318" s="112"/>
      <c r="N318" s="112"/>
    </row>
    <row r="319" spans="4:14" ht="14.25" customHeight="1" x14ac:dyDescent="0.2">
      <c r="D319" s="112"/>
      <c r="E319" s="112"/>
      <c r="F319" s="112"/>
      <c r="G319" s="112"/>
      <c r="H319" s="112"/>
      <c r="I319" s="112"/>
      <c r="J319" s="112"/>
      <c r="K319" s="112"/>
      <c r="L319" s="112"/>
      <c r="M319" s="112"/>
      <c r="N319" s="112"/>
    </row>
    <row r="320" spans="4:14" ht="14.25" customHeight="1" x14ac:dyDescent="0.2"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</row>
    <row r="321" spans="4:14" ht="14.25" customHeight="1" x14ac:dyDescent="0.2"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</row>
    <row r="322" spans="4:14" ht="14.25" customHeight="1" x14ac:dyDescent="0.2"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</row>
    <row r="323" spans="4:14" ht="14.25" customHeight="1" x14ac:dyDescent="0.2"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</row>
    <row r="324" spans="4:14" ht="14.25" customHeight="1" x14ac:dyDescent="0.2"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</row>
    <row r="325" spans="4:14" ht="14.25" customHeight="1" x14ac:dyDescent="0.2"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</row>
    <row r="326" spans="4:14" ht="14.25" customHeight="1" x14ac:dyDescent="0.2"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</row>
    <row r="327" spans="4:14" ht="14.25" customHeight="1" x14ac:dyDescent="0.2"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</row>
    <row r="328" spans="4:14" ht="14.25" customHeight="1" x14ac:dyDescent="0.2"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</row>
    <row r="329" spans="4:14" ht="14.25" customHeight="1" x14ac:dyDescent="0.2"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</row>
    <row r="330" spans="4:14" ht="14.25" customHeight="1" x14ac:dyDescent="0.2"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</row>
    <row r="331" spans="4:14" ht="14.25" customHeight="1" x14ac:dyDescent="0.2"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</row>
    <row r="332" spans="4:14" ht="14.25" customHeight="1" x14ac:dyDescent="0.2"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</row>
    <row r="333" spans="4:14" ht="14.25" customHeight="1" x14ac:dyDescent="0.2"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</row>
    <row r="334" spans="4:14" ht="14.25" customHeight="1" x14ac:dyDescent="0.2">
      <c r="D334" s="112"/>
      <c r="E334" s="112"/>
      <c r="F334" s="112"/>
      <c r="G334" s="112"/>
      <c r="H334" s="112"/>
      <c r="I334" s="112"/>
      <c r="J334" s="112"/>
      <c r="K334" s="112"/>
      <c r="L334" s="112"/>
      <c r="M334" s="112"/>
      <c r="N334" s="112"/>
    </row>
    <row r="335" spans="4:14" ht="14.25" customHeight="1" x14ac:dyDescent="0.2">
      <c r="D335" s="112"/>
      <c r="E335" s="112"/>
      <c r="F335" s="112"/>
      <c r="G335" s="112"/>
      <c r="H335" s="112"/>
      <c r="I335" s="112"/>
      <c r="J335" s="112"/>
      <c r="K335" s="112"/>
      <c r="L335" s="112"/>
      <c r="M335" s="112"/>
      <c r="N335" s="112"/>
    </row>
    <row r="336" spans="4:14" ht="14.25" customHeight="1" x14ac:dyDescent="0.2">
      <c r="D336" s="112"/>
      <c r="E336" s="112"/>
      <c r="F336" s="112"/>
      <c r="G336" s="112"/>
      <c r="H336" s="112"/>
      <c r="I336" s="112"/>
      <c r="J336" s="112"/>
      <c r="K336" s="112"/>
      <c r="L336" s="112"/>
      <c r="M336" s="112"/>
      <c r="N336" s="112"/>
    </row>
    <row r="337" spans="4:14" ht="14.25" customHeight="1" x14ac:dyDescent="0.2">
      <c r="D337" s="112"/>
      <c r="E337" s="112"/>
      <c r="F337" s="112"/>
      <c r="G337" s="112"/>
      <c r="H337" s="112"/>
      <c r="I337" s="112"/>
      <c r="J337" s="112"/>
      <c r="K337" s="112"/>
      <c r="L337" s="112"/>
      <c r="M337" s="112"/>
      <c r="N337" s="112"/>
    </row>
    <row r="338" spans="4:14" ht="14.25" customHeight="1" x14ac:dyDescent="0.2">
      <c r="D338" s="112"/>
      <c r="E338" s="112"/>
      <c r="F338" s="112"/>
      <c r="G338" s="112"/>
      <c r="H338" s="112"/>
      <c r="I338" s="112"/>
      <c r="J338" s="112"/>
      <c r="K338" s="112"/>
      <c r="L338" s="112"/>
      <c r="M338" s="112"/>
      <c r="N338" s="112"/>
    </row>
    <row r="339" spans="4:14" ht="14.25" customHeight="1" x14ac:dyDescent="0.2"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</row>
    <row r="340" spans="4:14" ht="14.25" customHeight="1" x14ac:dyDescent="0.2"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</row>
    <row r="341" spans="4:14" ht="14.25" customHeight="1" x14ac:dyDescent="0.2">
      <c r="D341" s="112"/>
      <c r="E341" s="112"/>
      <c r="F341" s="112"/>
      <c r="G341" s="112"/>
      <c r="H341" s="112"/>
      <c r="I341" s="112"/>
      <c r="J341" s="112"/>
      <c r="K341" s="112"/>
      <c r="L341" s="112"/>
      <c r="M341" s="112"/>
      <c r="N341" s="112"/>
    </row>
    <row r="342" spans="4:14" ht="14.25" customHeight="1" x14ac:dyDescent="0.2"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2"/>
    </row>
    <row r="343" spans="4:14" ht="14.25" customHeight="1" x14ac:dyDescent="0.2">
      <c r="D343" s="112"/>
      <c r="E343" s="112"/>
      <c r="F343" s="112"/>
      <c r="G343" s="112"/>
      <c r="H343" s="112"/>
      <c r="I343" s="112"/>
      <c r="J343" s="112"/>
      <c r="K343" s="112"/>
      <c r="L343" s="112"/>
      <c r="M343" s="112"/>
      <c r="N343" s="112"/>
    </row>
    <row r="344" spans="4:14" ht="14.25" customHeight="1" x14ac:dyDescent="0.2">
      <c r="D344" s="112"/>
      <c r="E344" s="112"/>
      <c r="F344" s="112"/>
      <c r="G344" s="112"/>
      <c r="H344" s="112"/>
      <c r="I344" s="112"/>
      <c r="J344" s="112"/>
      <c r="K344" s="112"/>
      <c r="L344" s="112"/>
      <c r="M344" s="112"/>
      <c r="N344" s="112"/>
    </row>
    <row r="345" spans="4:14" ht="14.25" customHeight="1" x14ac:dyDescent="0.2">
      <c r="D345" s="112"/>
      <c r="E345" s="112"/>
      <c r="F345" s="112"/>
      <c r="G345" s="112"/>
      <c r="H345" s="112"/>
      <c r="I345" s="112"/>
      <c r="J345" s="112"/>
      <c r="K345" s="112"/>
      <c r="L345" s="112"/>
      <c r="M345" s="112"/>
      <c r="N345" s="112"/>
    </row>
    <row r="346" spans="4:14" ht="14.25" customHeight="1" x14ac:dyDescent="0.2">
      <c r="D346" s="112"/>
      <c r="E346" s="112"/>
      <c r="F346" s="112"/>
      <c r="G346" s="112"/>
      <c r="H346" s="112"/>
      <c r="I346" s="112"/>
      <c r="J346" s="112"/>
      <c r="K346" s="112"/>
      <c r="L346" s="112"/>
      <c r="M346" s="112"/>
      <c r="N346" s="112"/>
    </row>
    <row r="347" spans="4:14" ht="14.25" customHeight="1" x14ac:dyDescent="0.2">
      <c r="D347" s="112"/>
      <c r="E347" s="112"/>
      <c r="F347" s="112"/>
      <c r="G347" s="112"/>
      <c r="H347" s="112"/>
      <c r="I347" s="112"/>
      <c r="J347" s="112"/>
      <c r="K347" s="112"/>
      <c r="L347" s="112"/>
      <c r="M347" s="112"/>
      <c r="N347" s="112"/>
    </row>
    <row r="348" spans="4:14" ht="14.25" customHeight="1" x14ac:dyDescent="0.2"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</row>
    <row r="349" spans="4:14" ht="14.25" customHeight="1" x14ac:dyDescent="0.2"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</row>
    <row r="350" spans="4:14" ht="14.25" customHeight="1" x14ac:dyDescent="0.2">
      <c r="D350" s="112"/>
      <c r="E350" s="112"/>
      <c r="F350" s="112"/>
      <c r="G350" s="112"/>
      <c r="H350" s="112"/>
      <c r="I350" s="112"/>
      <c r="J350" s="112"/>
      <c r="K350" s="112"/>
      <c r="L350" s="112"/>
      <c r="M350" s="112"/>
      <c r="N350" s="112"/>
    </row>
    <row r="351" spans="4:14" ht="14.25" customHeight="1" x14ac:dyDescent="0.2">
      <c r="D351" s="112"/>
      <c r="E351" s="112"/>
      <c r="F351" s="112"/>
      <c r="G351" s="112"/>
      <c r="H351" s="112"/>
      <c r="I351" s="112"/>
      <c r="J351" s="112"/>
      <c r="K351" s="112"/>
      <c r="L351" s="112"/>
      <c r="M351" s="112"/>
      <c r="N351" s="112"/>
    </row>
    <row r="352" spans="4:14" ht="14.25" customHeight="1" x14ac:dyDescent="0.2"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  <c r="N352" s="112"/>
    </row>
    <row r="353" spans="4:14" ht="14.25" customHeight="1" x14ac:dyDescent="0.2">
      <c r="D353" s="112"/>
      <c r="E353" s="112"/>
      <c r="F353" s="112"/>
      <c r="G353" s="112"/>
      <c r="H353" s="112"/>
      <c r="I353" s="112"/>
      <c r="J353" s="112"/>
      <c r="K353" s="112"/>
      <c r="L353" s="112"/>
      <c r="M353" s="112"/>
      <c r="N353" s="112"/>
    </row>
    <row r="354" spans="4:14" ht="14.25" customHeight="1" x14ac:dyDescent="0.2">
      <c r="D354" s="112"/>
      <c r="E354" s="112"/>
      <c r="F354" s="112"/>
      <c r="G354" s="112"/>
      <c r="H354" s="112"/>
      <c r="I354" s="112"/>
      <c r="J354" s="112"/>
      <c r="K354" s="112"/>
      <c r="L354" s="112"/>
      <c r="M354" s="112"/>
      <c r="N354" s="112"/>
    </row>
    <row r="355" spans="4:14" ht="14.25" customHeight="1" x14ac:dyDescent="0.2">
      <c r="D355" s="112"/>
      <c r="E355" s="112"/>
      <c r="F355" s="112"/>
      <c r="G355" s="112"/>
      <c r="H355" s="112"/>
      <c r="I355" s="112"/>
      <c r="J355" s="112"/>
      <c r="K355" s="112"/>
      <c r="L355" s="112"/>
      <c r="M355" s="112"/>
      <c r="N355" s="112"/>
    </row>
    <row r="356" spans="4:14" ht="14.25" customHeight="1" x14ac:dyDescent="0.2">
      <c r="D356" s="112"/>
      <c r="E356" s="112"/>
      <c r="F356" s="112"/>
      <c r="G356" s="112"/>
      <c r="H356" s="112"/>
      <c r="I356" s="112"/>
      <c r="J356" s="112"/>
      <c r="K356" s="112"/>
      <c r="L356" s="112"/>
      <c r="M356" s="112"/>
      <c r="N356" s="112"/>
    </row>
    <row r="357" spans="4:14" ht="14.25" customHeight="1" x14ac:dyDescent="0.2">
      <c r="D357" s="112"/>
      <c r="E357" s="112"/>
      <c r="F357" s="112"/>
      <c r="G357" s="112"/>
      <c r="H357" s="112"/>
      <c r="I357" s="112"/>
      <c r="J357" s="112"/>
      <c r="K357" s="112"/>
      <c r="L357" s="112"/>
      <c r="M357" s="112"/>
      <c r="N357" s="112"/>
    </row>
    <row r="358" spans="4:14" ht="14.25" customHeight="1" x14ac:dyDescent="0.2">
      <c r="D358" s="112"/>
      <c r="E358" s="112"/>
      <c r="F358" s="112"/>
      <c r="G358" s="112"/>
      <c r="H358" s="112"/>
      <c r="I358" s="112"/>
      <c r="J358" s="112"/>
      <c r="K358" s="112"/>
      <c r="L358" s="112"/>
      <c r="M358" s="112"/>
      <c r="N358" s="112"/>
    </row>
    <row r="359" spans="4:14" ht="14.25" customHeight="1" x14ac:dyDescent="0.2">
      <c r="D359" s="112"/>
      <c r="E359" s="112"/>
      <c r="F359" s="112"/>
      <c r="G359" s="112"/>
      <c r="H359" s="112"/>
      <c r="I359" s="112"/>
      <c r="J359" s="112"/>
      <c r="K359" s="112"/>
      <c r="L359" s="112"/>
      <c r="M359" s="112"/>
      <c r="N359" s="112"/>
    </row>
    <row r="360" spans="4:14" ht="14.25" customHeight="1" x14ac:dyDescent="0.2">
      <c r="D360" s="112"/>
      <c r="E360" s="112"/>
      <c r="F360" s="112"/>
      <c r="G360" s="112"/>
      <c r="H360" s="112"/>
      <c r="I360" s="112"/>
      <c r="J360" s="112"/>
      <c r="K360" s="112"/>
      <c r="L360" s="112"/>
      <c r="M360" s="112"/>
      <c r="N360" s="112"/>
    </row>
    <row r="361" spans="4:14" ht="14.25" customHeight="1" x14ac:dyDescent="0.2"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</row>
    <row r="362" spans="4:14" ht="14.25" customHeight="1" x14ac:dyDescent="0.2">
      <c r="D362" s="112"/>
      <c r="E362" s="112"/>
      <c r="F362" s="112"/>
      <c r="G362" s="112"/>
      <c r="H362" s="112"/>
      <c r="I362" s="112"/>
      <c r="J362" s="112"/>
      <c r="K362" s="112"/>
      <c r="L362" s="112"/>
      <c r="M362" s="112"/>
      <c r="N362" s="112"/>
    </row>
    <row r="363" spans="4:14" ht="14.25" customHeight="1" x14ac:dyDescent="0.2">
      <c r="D363" s="112"/>
      <c r="E363" s="112"/>
      <c r="F363" s="112"/>
      <c r="G363" s="112"/>
      <c r="H363" s="112"/>
      <c r="I363" s="112"/>
      <c r="J363" s="112"/>
      <c r="K363" s="112"/>
      <c r="L363" s="112"/>
      <c r="M363" s="112"/>
      <c r="N363" s="112"/>
    </row>
    <row r="364" spans="4:14" ht="14.25" customHeight="1" x14ac:dyDescent="0.2">
      <c r="D364" s="112"/>
      <c r="E364" s="112"/>
      <c r="F364" s="112"/>
      <c r="G364" s="112"/>
      <c r="H364" s="112"/>
      <c r="I364" s="112"/>
      <c r="J364" s="112"/>
      <c r="K364" s="112"/>
      <c r="L364" s="112"/>
      <c r="M364" s="112"/>
      <c r="N364" s="112"/>
    </row>
    <row r="365" spans="4:14" ht="14.25" customHeight="1" x14ac:dyDescent="0.2">
      <c r="D365" s="112"/>
      <c r="E365" s="112"/>
      <c r="F365" s="112"/>
      <c r="G365" s="112"/>
      <c r="H365" s="112"/>
      <c r="I365" s="112"/>
      <c r="J365" s="112"/>
      <c r="K365" s="112"/>
      <c r="L365" s="112"/>
      <c r="M365" s="112"/>
      <c r="N365" s="112"/>
    </row>
    <row r="366" spans="4:14" ht="14.25" customHeight="1" x14ac:dyDescent="0.2">
      <c r="D366" s="112"/>
      <c r="E366" s="112"/>
      <c r="F366" s="112"/>
      <c r="G366" s="112"/>
      <c r="H366" s="112"/>
      <c r="I366" s="112"/>
      <c r="J366" s="112"/>
      <c r="K366" s="112"/>
      <c r="L366" s="112"/>
      <c r="M366" s="112"/>
      <c r="N366" s="112"/>
    </row>
    <row r="367" spans="4:14" ht="14.25" customHeight="1" x14ac:dyDescent="0.2">
      <c r="D367" s="112"/>
      <c r="E367" s="112"/>
      <c r="F367" s="112"/>
      <c r="G367" s="112"/>
      <c r="H367" s="112"/>
      <c r="I367" s="112"/>
      <c r="J367" s="112"/>
      <c r="K367" s="112"/>
      <c r="L367" s="112"/>
      <c r="M367" s="112"/>
      <c r="N367" s="112"/>
    </row>
    <row r="368" spans="4:14" ht="14.25" customHeight="1" x14ac:dyDescent="0.2">
      <c r="D368" s="112"/>
      <c r="E368" s="112"/>
      <c r="F368" s="112"/>
      <c r="G368" s="112"/>
      <c r="H368" s="112"/>
      <c r="I368" s="112"/>
      <c r="J368" s="112"/>
      <c r="K368" s="112"/>
      <c r="L368" s="112"/>
      <c r="M368" s="112"/>
      <c r="N368" s="112"/>
    </row>
    <row r="369" spans="4:14" ht="14.25" customHeight="1" x14ac:dyDescent="0.2">
      <c r="D369" s="112"/>
      <c r="E369" s="112"/>
      <c r="F369" s="112"/>
      <c r="G369" s="112"/>
      <c r="H369" s="112"/>
      <c r="I369" s="112"/>
      <c r="J369" s="112"/>
      <c r="K369" s="112"/>
      <c r="L369" s="112"/>
      <c r="M369" s="112"/>
      <c r="N369" s="112"/>
    </row>
    <row r="370" spans="4:14" ht="14.25" customHeight="1" x14ac:dyDescent="0.2">
      <c r="D370" s="112"/>
      <c r="E370" s="112"/>
      <c r="F370" s="112"/>
      <c r="G370" s="112"/>
      <c r="H370" s="112"/>
      <c r="I370" s="112"/>
      <c r="J370" s="112"/>
      <c r="K370" s="112"/>
      <c r="L370" s="112"/>
      <c r="M370" s="112"/>
      <c r="N370" s="112"/>
    </row>
    <row r="371" spans="4:14" ht="14.25" customHeight="1" x14ac:dyDescent="0.2">
      <c r="D371" s="112"/>
      <c r="E371" s="112"/>
      <c r="F371" s="112"/>
      <c r="G371" s="112"/>
      <c r="H371" s="112"/>
      <c r="I371" s="112"/>
      <c r="J371" s="112"/>
      <c r="K371" s="112"/>
      <c r="L371" s="112"/>
      <c r="M371" s="112"/>
      <c r="N371" s="112"/>
    </row>
    <row r="372" spans="4:14" ht="14.25" customHeight="1" x14ac:dyDescent="0.2">
      <c r="D372" s="112"/>
      <c r="E372" s="112"/>
      <c r="F372" s="112"/>
      <c r="G372" s="112"/>
      <c r="H372" s="112"/>
      <c r="I372" s="112"/>
      <c r="J372" s="112"/>
      <c r="K372" s="112"/>
      <c r="L372" s="112"/>
      <c r="M372" s="112"/>
      <c r="N372" s="112"/>
    </row>
    <row r="373" spans="4:14" ht="14.25" customHeight="1" x14ac:dyDescent="0.2">
      <c r="D373" s="112"/>
      <c r="E373" s="112"/>
      <c r="F373" s="112"/>
      <c r="G373" s="112"/>
      <c r="H373" s="112"/>
      <c r="I373" s="112"/>
      <c r="J373" s="112"/>
      <c r="K373" s="112"/>
      <c r="L373" s="112"/>
      <c r="M373" s="112"/>
      <c r="N373" s="112"/>
    </row>
    <row r="374" spans="4:14" ht="14.25" customHeight="1" x14ac:dyDescent="0.2">
      <c r="D374" s="112"/>
      <c r="E374" s="112"/>
      <c r="F374" s="112"/>
      <c r="G374" s="112"/>
      <c r="H374" s="112"/>
      <c r="I374" s="112"/>
      <c r="J374" s="112"/>
      <c r="K374" s="112"/>
      <c r="L374" s="112"/>
      <c r="M374" s="112"/>
      <c r="N374" s="112"/>
    </row>
    <row r="375" spans="4:14" ht="14.25" customHeight="1" x14ac:dyDescent="0.2">
      <c r="D375" s="112"/>
      <c r="E375" s="112"/>
      <c r="F375" s="112"/>
      <c r="G375" s="112"/>
      <c r="H375" s="112"/>
      <c r="I375" s="112"/>
      <c r="J375" s="112"/>
      <c r="K375" s="112"/>
      <c r="L375" s="112"/>
      <c r="M375" s="112"/>
      <c r="N375" s="112"/>
    </row>
    <row r="376" spans="4:14" ht="14.25" customHeight="1" x14ac:dyDescent="0.2">
      <c r="D376" s="112"/>
      <c r="E376" s="112"/>
      <c r="F376" s="112"/>
      <c r="G376" s="112"/>
      <c r="H376" s="112"/>
      <c r="I376" s="112"/>
      <c r="J376" s="112"/>
      <c r="K376" s="112"/>
      <c r="L376" s="112"/>
      <c r="M376" s="112"/>
      <c r="N376" s="112"/>
    </row>
    <row r="377" spans="4:14" ht="14.25" customHeight="1" x14ac:dyDescent="0.2">
      <c r="D377" s="112"/>
      <c r="E377" s="112"/>
      <c r="F377" s="112"/>
      <c r="G377" s="112"/>
      <c r="H377" s="112"/>
      <c r="I377" s="112"/>
      <c r="J377" s="112"/>
      <c r="K377" s="112"/>
      <c r="L377" s="112"/>
      <c r="M377" s="112"/>
      <c r="N377" s="112"/>
    </row>
    <row r="378" spans="4:14" ht="14.25" customHeight="1" x14ac:dyDescent="0.2">
      <c r="D378" s="112"/>
      <c r="E378" s="112"/>
      <c r="F378" s="112"/>
      <c r="G378" s="112"/>
      <c r="H378" s="112"/>
      <c r="I378" s="112"/>
      <c r="J378" s="112"/>
      <c r="K378" s="112"/>
      <c r="L378" s="112"/>
      <c r="M378" s="112"/>
      <c r="N378" s="112"/>
    </row>
    <row r="379" spans="4:14" ht="14.25" customHeight="1" x14ac:dyDescent="0.2">
      <c r="D379" s="112"/>
      <c r="E379" s="112"/>
      <c r="F379" s="112"/>
      <c r="G379" s="112"/>
      <c r="H379" s="112"/>
      <c r="I379" s="112"/>
      <c r="J379" s="112"/>
      <c r="K379" s="112"/>
      <c r="L379" s="112"/>
      <c r="M379" s="112"/>
      <c r="N379" s="112"/>
    </row>
    <row r="380" spans="4:14" ht="14.25" customHeight="1" x14ac:dyDescent="0.2">
      <c r="D380" s="112"/>
      <c r="E380" s="112"/>
      <c r="F380" s="112"/>
      <c r="G380" s="112"/>
      <c r="H380" s="112"/>
      <c r="I380" s="112"/>
      <c r="J380" s="112"/>
      <c r="K380" s="112"/>
      <c r="L380" s="112"/>
      <c r="M380" s="112"/>
      <c r="N380" s="112"/>
    </row>
    <row r="381" spans="4:14" ht="14.25" customHeight="1" x14ac:dyDescent="0.2">
      <c r="D381" s="112"/>
      <c r="E381" s="112"/>
      <c r="F381" s="112"/>
      <c r="G381" s="112"/>
      <c r="H381" s="112"/>
      <c r="I381" s="112"/>
      <c r="J381" s="112"/>
      <c r="K381" s="112"/>
      <c r="L381" s="112"/>
      <c r="M381" s="112"/>
      <c r="N381" s="112"/>
    </row>
    <row r="382" spans="4:14" ht="14.25" customHeight="1" x14ac:dyDescent="0.2"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</row>
    <row r="383" spans="4:14" ht="14.25" customHeight="1" x14ac:dyDescent="0.2"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</row>
    <row r="384" spans="4:14" ht="14.25" customHeight="1" x14ac:dyDescent="0.2"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</row>
    <row r="385" spans="4:14" ht="14.25" customHeight="1" x14ac:dyDescent="0.2">
      <c r="D385" s="112"/>
      <c r="E385" s="112"/>
      <c r="F385" s="112"/>
      <c r="G385" s="112"/>
      <c r="H385" s="112"/>
      <c r="I385" s="112"/>
      <c r="J385" s="112"/>
      <c r="K385" s="112"/>
      <c r="L385" s="112"/>
      <c r="M385" s="112"/>
      <c r="N385" s="112"/>
    </row>
    <row r="386" spans="4:14" ht="14.25" customHeight="1" x14ac:dyDescent="0.2">
      <c r="D386" s="112"/>
      <c r="E386" s="112"/>
      <c r="F386" s="112"/>
      <c r="G386" s="112"/>
      <c r="H386" s="112"/>
      <c r="I386" s="112"/>
      <c r="J386" s="112"/>
      <c r="K386" s="112"/>
      <c r="L386" s="112"/>
      <c r="M386" s="112"/>
      <c r="N386" s="112"/>
    </row>
    <row r="387" spans="4:14" ht="14.25" customHeight="1" x14ac:dyDescent="0.2">
      <c r="D387" s="112"/>
      <c r="E387" s="112"/>
      <c r="F387" s="112"/>
      <c r="G387" s="112"/>
      <c r="H387" s="112"/>
      <c r="I387" s="112"/>
      <c r="J387" s="112"/>
      <c r="K387" s="112"/>
      <c r="L387" s="112"/>
      <c r="M387" s="112"/>
      <c r="N387" s="112"/>
    </row>
    <row r="388" spans="4:14" ht="14.25" customHeight="1" x14ac:dyDescent="0.2">
      <c r="D388" s="112"/>
      <c r="E388" s="112"/>
      <c r="F388" s="112"/>
      <c r="G388" s="112"/>
      <c r="H388" s="112"/>
      <c r="I388" s="112"/>
      <c r="J388" s="112"/>
      <c r="K388" s="112"/>
      <c r="L388" s="112"/>
      <c r="M388" s="112"/>
      <c r="N388" s="112"/>
    </row>
    <row r="389" spans="4:14" ht="14.25" customHeight="1" x14ac:dyDescent="0.2">
      <c r="D389" s="112"/>
      <c r="E389" s="112"/>
      <c r="F389" s="112"/>
      <c r="G389" s="112"/>
      <c r="H389" s="112"/>
      <c r="I389" s="112"/>
      <c r="J389" s="112"/>
      <c r="K389" s="112"/>
      <c r="L389" s="112"/>
      <c r="M389" s="112"/>
      <c r="N389" s="112"/>
    </row>
    <row r="390" spans="4:14" ht="14.25" customHeight="1" x14ac:dyDescent="0.2">
      <c r="D390" s="112"/>
      <c r="E390" s="112"/>
      <c r="F390" s="112"/>
      <c r="G390" s="112"/>
      <c r="H390" s="112"/>
      <c r="I390" s="112"/>
      <c r="J390" s="112"/>
      <c r="K390" s="112"/>
      <c r="L390" s="112"/>
      <c r="M390" s="112"/>
      <c r="N390" s="112"/>
    </row>
    <row r="391" spans="4:14" ht="14.25" customHeight="1" x14ac:dyDescent="0.2">
      <c r="D391" s="112"/>
      <c r="E391" s="112"/>
      <c r="F391" s="112"/>
      <c r="G391" s="112"/>
      <c r="H391" s="112"/>
      <c r="I391" s="112"/>
      <c r="J391" s="112"/>
      <c r="K391" s="112"/>
      <c r="L391" s="112"/>
      <c r="M391" s="112"/>
      <c r="N391" s="112"/>
    </row>
    <row r="392" spans="4:14" ht="14.25" customHeight="1" x14ac:dyDescent="0.2">
      <c r="D392" s="112"/>
      <c r="E392" s="112"/>
      <c r="F392" s="112"/>
      <c r="G392" s="112"/>
      <c r="H392" s="112"/>
      <c r="I392" s="112"/>
      <c r="J392" s="112"/>
      <c r="K392" s="112"/>
      <c r="L392" s="112"/>
      <c r="M392" s="112"/>
      <c r="N392" s="112"/>
    </row>
    <row r="393" spans="4:14" ht="14.25" customHeight="1" x14ac:dyDescent="0.2">
      <c r="D393" s="112"/>
      <c r="E393" s="112"/>
      <c r="F393" s="112"/>
      <c r="G393" s="112"/>
      <c r="H393" s="112"/>
      <c r="I393" s="112"/>
      <c r="J393" s="112"/>
      <c r="K393" s="112"/>
      <c r="L393" s="112"/>
      <c r="M393" s="112"/>
      <c r="N393" s="112"/>
    </row>
    <row r="394" spans="4:14" ht="14.25" customHeight="1" x14ac:dyDescent="0.2">
      <c r="D394" s="112"/>
      <c r="E394" s="112"/>
      <c r="F394" s="112"/>
      <c r="G394" s="112"/>
      <c r="H394" s="112"/>
      <c r="I394" s="112"/>
      <c r="J394" s="112"/>
      <c r="K394" s="112"/>
      <c r="L394" s="112"/>
      <c r="M394" s="112"/>
      <c r="N394" s="112"/>
    </row>
    <row r="395" spans="4:14" ht="14.25" customHeight="1" x14ac:dyDescent="0.2">
      <c r="D395" s="112"/>
      <c r="E395" s="112"/>
      <c r="F395" s="112"/>
      <c r="G395" s="112"/>
      <c r="H395" s="112"/>
      <c r="I395" s="112"/>
      <c r="J395" s="112"/>
      <c r="K395" s="112"/>
      <c r="L395" s="112"/>
      <c r="M395" s="112"/>
      <c r="N395" s="112"/>
    </row>
    <row r="396" spans="4:14" ht="14.25" customHeight="1" x14ac:dyDescent="0.2">
      <c r="D396" s="112"/>
      <c r="E396" s="112"/>
      <c r="F396" s="112"/>
      <c r="G396" s="112"/>
      <c r="H396" s="112"/>
      <c r="I396" s="112"/>
      <c r="J396" s="112"/>
      <c r="K396" s="112"/>
      <c r="L396" s="112"/>
      <c r="M396" s="112"/>
      <c r="N396" s="112"/>
    </row>
    <row r="397" spans="4:14" ht="14.25" customHeight="1" x14ac:dyDescent="0.2">
      <c r="D397" s="112"/>
      <c r="E397" s="112"/>
      <c r="F397" s="112"/>
      <c r="G397" s="112"/>
      <c r="H397" s="112"/>
      <c r="I397" s="112"/>
      <c r="J397" s="112"/>
      <c r="K397" s="112"/>
      <c r="L397" s="112"/>
      <c r="M397" s="112"/>
      <c r="N397" s="112"/>
    </row>
    <row r="398" spans="4:14" ht="14.25" customHeight="1" x14ac:dyDescent="0.2">
      <c r="D398" s="112"/>
      <c r="E398" s="112"/>
      <c r="F398" s="112"/>
      <c r="G398" s="112"/>
      <c r="H398" s="112"/>
      <c r="I398" s="112"/>
      <c r="J398" s="112"/>
      <c r="K398" s="112"/>
      <c r="L398" s="112"/>
      <c r="M398" s="112"/>
      <c r="N398" s="112"/>
    </row>
    <row r="399" spans="4:14" ht="14.25" customHeight="1" x14ac:dyDescent="0.2">
      <c r="D399" s="112"/>
      <c r="E399" s="112"/>
      <c r="F399" s="112"/>
      <c r="G399" s="112"/>
      <c r="H399" s="112"/>
      <c r="I399" s="112"/>
      <c r="J399" s="112"/>
      <c r="K399" s="112"/>
      <c r="L399" s="112"/>
      <c r="M399" s="112"/>
      <c r="N399" s="112"/>
    </row>
    <row r="400" spans="4:14" ht="14.25" customHeight="1" x14ac:dyDescent="0.2">
      <c r="D400" s="112"/>
      <c r="E400" s="112"/>
      <c r="F400" s="112"/>
      <c r="G400" s="112"/>
      <c r="H400" s="112"/>
      <c r="I400" s="112"/>
      <c r="J400" s="112"/>
      <c r="K400" s="112"/>
      <c r="L400" s="112"/>
      <c r="M400" s="112"/>
      <c r="N400" s="112"/>
    </row>
    <row r="401" spans="4:14" ht="14.25" customHeight="1" x14ac:dyDescent="0.2">
      <c r="D401" s="112"/>
      <c r="E401" s="112"/>
      <c r="F401" s="112"/>
      <c r="G401" s="112"/>
      <c r="H401" s="112"/>
      <c r="I401" s="112"/>
      <c r="J401" s="112"/>
      <c r="K401" s="112"/>
      <c r="L401" s="112"/>
      <c r="M401" s="112"/>
      <c r="N401" s="112"/>
    </row>
    <row r="402" spans="4:14" ht="14.25" customHeight="1" x14ac:dyDescent="0.2">
      <c r="D402" s="112"/>
      <c r="E402" s="112"/>
      <c r="F402" s="112"/>
      <c r="G402" s="112"/>
      <c r="H402" s="112"/>
      <c r="I402" s="112"/>
      <c r="J402" s="112"/>
      <c r="K402" s="112"/>
      <c r="L402" s="112"/>
      <c r="M402" s="112"/>
      <c r="N402" s="112"/>
    </row>
    <row r="403" spans="4:14" ht="14.25" customHeight="1" x14ac:dyDescent="0.2">
      <c r="D403" s="112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</row>
    <row r="404" spans="4:14" ht="14.25" customHeight="1" x14ac:dyDescent="0.2">
      <c r="D404" s="112"/>
      <c r="E404" s="112"/>
      <c r="F404" s="112"/>
      <c r="G404" s="112"/>
      <c r="H404" s="112"/>
      <c r="I404" s="112"/>
      <c r="J404" s="112"/>
      <c r="K404" s="112"/>
      <c r="L404" s="112"/>
      <c r="M404" s="112"/>
      <c r="N404" s="112"/>
    </row>
    <row r="405" spans="4:14" ht="14.25" customHeight="1" x14ac:dyDescent="0.2">
      <c r="D405" s="112"/>
      <c r="E405" s="112"/>
      <c r="F405" s="112"/>
      <c r="G405" s="112"/>
      <c r="H405" s="112"/>
      <c r="I405" s="112"/>
      <c r="J405" s="112"/>
      <c r="K405" s="112"/>
      <c r="L405" s="112"/>
      <c r="M405" s="112"/>
      <c r="N405" s="112"/>
    </row>
    <row r="406" spans="4:14" ht="14.25" customHeight="1" x14ac:dyDescent="0.2">
      <c r="D406" s="112"/>
      <c r="E406" s="112"/>
      <c r="F406" s="112"/>
      <c r="G406" s="112"/>
      <c r="H406" s="112"/>
      <c r="I406" s="112"/>
      <c r="J406" s="112"/>
      <c r="K406" s="112"/>
      <c r="L406" s="112"/>
      <c r="M406" s="112"/>
      <c r="N406" s="112"/>
    </row>
    <row r="407" spans="4:14" ht="14.25" customHeight="1" x14ac:dyDescent="0.2">
      <c r="D407" s="112"/>
      <c r="E407" s="112"/>
      <c r="F407" s="112"/>
      <c r="G407" s="112"/>
      <c r="H407" s="112"/>
      <c r="I407" s="112"/>
      <c r="J407" s="112"/>
      <c r="K407" s="112"/>
      <c r="L407" s="112"/>
      <c r="M407" s="112"/>
      <c r="N407" s="112"/>
    </row>
    <row r="408" spans="4:14" ht="14.25" customHeight="1" x14ac:dyDescent="0.2">
      <c r="D408" s="112"/>
      <c r="E408" s="112"/>
      <c r="F408" s="112"/>
      <c r="G408" s="112"/>
      <c r="H408" s="112"/>
      <c r="I408" s="112"/>
      <c r="J408" s="112"/>
      <c r="K408" s="112"/>
      <c r="L408" s="112"/>
      <c r="M408" s="112"/>
      <c r="N408" s="112"/>
    </row>
    <row r="409" spans="4:14" ht="14.25" customHeight="1" x14ac:dyDescent="0.2">
      <c r="D409" s="112"/>
      <c r="E409" s="112"/>
      <c r="F409" s="112"/>
      <c r="G409" s="112"/>
      <c r="H409" s="112"/>
      <c r="I409" s="112"/>
      <c r="J409" s="112"/>
      <c r="K409" s="112"/>
      <c r="L409" s="112"/>
      <c r="M409" s="112"/>
      <c r="N409" s="112"/>
    </row>
    <row r="410" spans="4:14" ht="14.25" customHeight="1" x14ac:dyDescent="0.2"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12"/>
    </row>
    <row r="411" spans="4:14" ht="14.25" customHeight="1" x14ac:dyDescent="0.2"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12"/>
    </row>
    <row r="412" spans="4:14" ht="14.25" customHeight="1" x14ac:dyDescent="0.2">
      <c r="D412" s="112"/>
      <c r="E412" s="112"/>
      <c r="F412" s="112"/>
      <c r="G412" s="112"/>
      <c r="H412" s="112"/>
      <c r="I412" s="112"/>
      <c r="J412" s="112"/>
      <c r="K412" s="112"/>
      <c r="L412" s="112"/>
      <c r="M412" s="112"/>
      <c r="N412" s="112"/>
    </row>
    <row r="413" spans="4:14" ht="14.25" customHeight="1" x14ac:dyDescent="0.2">
      <c r="D413" s="112"/>
      <c r="E413" s="112"/>
      <c r="F413" s="112"/>
      <c r="G413" s="112"/>
      <c r="H413" s="112"/>
      <c r="I413" s="112"/>
      <c r="J413" s="112"/>
      <c r="K413" s="112"/>
      <c r="L413" s="112"/>
      <c r="M413" s="112"/>
      <c r="N413" s="112"/>
    </row>
    <row r="414" spans="4:14" ht="14.25" customHeight="1" x14ac:dyDescent="0.2">
      <c r="D414" s="112"/>
      <c r="E414" s="112"/>
      <c r="F414" s="112"/>
      <c r="G414" s="112"/>
      <c r="H414" s="112"/>
      <c r="I414" s="112"/>
      <c r="J414" s="112"/>
      <c r="K414" s="112"/>
      <c r="L414" s="112"/>
      <c r="M414" s="112"/>
      <c r="N414" s="112"/>
    </row>
    <row r="415" spans="4:14" ht="14.25" customHeight="1" x14ac:dyDescent="0.2">
      <c r="D415" s="11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</row>
    <row r="416" spans="4:14" ht="14.25" customHeight="1" x14ac:dyDescent="0.2">
      <c r="D416" s="112"/>
      <c r="E416" s="112"/>
      <c r="F416" s="112"/>
      <c r="G416" s="112"/>
      <c r="H416" s="112"/>
      <c r="I416" s="112"/>
      <c r="J416" s="112"/>
      <c r="K416" s="112"/>
      <c r="L416" s="112"/>
      <c r="M416" s="112"/>
      <c r="N416" s="112"/>
    </row>
    <row r="417" spans="4:14" ht="14.25" customHeight="1" x14ac:dyDescent="0.2"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</row>
    <row r="418" spans="4:14" ht="14.25" customHeight="1" x14ac:dyDescent="0.2"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</row>
    <row r="419" spans="4:14" ht="14.25" customHeight="1" x14ac:dyDescent="0.2"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</row>
    <row r="420" spans="4:14" ht="14.25" customHeight="1" x14ac:dyDescent="0.2">
      <c r="D420" s="112"/>
      <c r="E420" s="112"/>
      <c r="F420" s="112"/>
      <c r="G420" s="112"/>
      <c r="H420" s="112"/>
      <c r="I420" s="112"/>
      <c r="J420" s="112"/>
      <c r="K420" s="112"/>
      <c r="L420" s="112"/>
      <c r="M420" s="112"/>
      <c r="N420" s="112"/>
    </row>
    <row r="421" spans="4:14" ht="14.25" customHeight="1" x14ac:dyDescent="0.2">
      <c r="D421" s="112"/>
      <c r="E421" s="112"/>
      <c r="F421" s="112"/>
      <c r="G421" s="112"/>
      <c r="H421" s="112"/>
      <c r="I421" s="112"/>
      <c r="J421" s="112"/>
      <c r="K421" s="112"/>
      <c r="L421" s="112"/>
      <c r="M421" s="112"/>
      <c r="N421" s="112"/>
    </row>
    <row r="422" spans="4:14" ht="14.25" customHeight="1" x14ac:dyDescent="0.2"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4:14" ht="14.25" customHeight="1" x14ac:dyDescent="0.2">
      <c r="D423" s="112"/>
      <c r="E423" s="112"/>
      <c r="F423" s="112"/>
      <c r="G423" s="112"/>
      <c r="H423" s="112"/>
      <c r="I423" s="112"/>
      <c r="J423" s="112"/>
      <c r="K423" s="112"/>
      <c r="L423" s="112"/>
      <c r="M423" s="112"/>
      <c r="N423" s="112"/>
    </row>
    <row r="424" spans="4:14" ht="14.25" customHeight="1" x14ac:dyDescent="0.2"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</row>
    <row r="425" spans="4:14" ht="14.25" customHeight="1" x14ac:dyDescent="0.2"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</row>
    <row r="426" spans="4:14" ht="14.25" customHeight="1" x14ac:dyDescent="0.2"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</row>
    <row r="427" spans="4:14" ht="14.25" customHeight="1" x14ac:dyDescent="0.2"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</row>
    <row r="428" spans="4:14" ht="14.25" customHeight="1" x14ac:dyDescent="0.2"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</row>
    <row r="429" spans="4:14" ht="14.25" customHeight="1" x14ac:dyDescent="0.2"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</row>
    <row r="430" spans="4:14" ht="14.25" customHeight="1" x14ac:dyDescent="0.2"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</row>
    <row r="431" spans="4:14" ht="14.25" customHeight="1" x14ac:dyDescent="0.2"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</row>
    <row r="432" spans="4:14" ht="14.25" customHeight="1" x14ac:dyDescent="0.2">
      <c r="D432" s="112"/>
      <c r="E432" s="112"/>
      <c r="F432" s="112"/>
      <c r="G432" s="112"/>
      <c r="H432" s="112"/>
      <c r="I432" s="112"/>
      <c r="J432" s="112"/>
      <c r="K432" s="112"/>
      <c r="L432" s="112"/>
      <c r="M432" s="112"/>
      <c r="N432" s="112"/>
    </row>
    <row r="433" spans="4:14" ht="14.25" customHeight="1" x14ac:dyDescent="0.2">
      <c r="D433" s="112"/>
      <c r="E433" s="112"/>
      <c r="F433" s="112"/>
      <c r="G433" s="112"/>
      <c r="H433" s="112"/>
      <c r="I433" s="112"/>
      <c r="J433" s="112"/>
      <c r="K433" s="112"/>
      <c r="L433" s="112"/>
      <c r="M433" s="112"/>
      <c r="N433" s="112"/>
    </row>
    <row r="434" spans="4:14" ht="14.25" customHeight="1" x14ac:dyDescent="0.2">
      <c r="D434" s="112"/>
      <c r="E434" s="112"/>
      <c r="F434" s="112"/>
      <c r="G434" s="112"/>
      <c r="H434" s="112"/>
      <c r="I434" s="112"/>
      <c r="J434" s="112"/>
      <c r="K434" s="112"/>
      <c r="L434" s="112"/>
      <c r="M434" s="112"/>
      <c r="N434" s="112"/>
    </row>
    <row r="435" spans="4:14" ht="14.25" customHeight="1" x14ac:dyDescent="0.2">
      <c r="D435" s="112"/>
      <c r="E435" s="112"/>
      <c r="F435" s="112"/>
      <c r="G435" s="112"/>
      <c r="H435" s="112"/>
      <c r="I435" s="112"/>
      <c r="J435" s="112"/>
      <c r="K435" s="112"/>
      <c r="L435" s="112"/>
      <c r="M435" s="112"/>
      <c r="N435" s="112"/>
    </row>
    <row r="436" spans="4:14" ht="14.25" customHeight="1" x14ac:dyDescent="0.2">
      <c r="D436" s="112"/>
      <c r="E436" s="112"/>
      <c r="F436" s="112"/>
      <c r="G436" s="112"/>
      <c r="H436" s="112"/>
      <c r="I436" s="112"/>
      <c r="J436" s="112"/>
      <c r="K436" s="112"/>
      <c r="L436" s="112"/>
      <c r="M436" s="112"/>
      <c r="N436" s="112"/>
    </row>
    <row r="437" spans="4:14" ht="14.25" customHeight="1" x14ac:dyDescent="0.2">
      <c r="D437" s="112"/>
      <c r="E437" s="112"/>
      <c r="F437" s="112"/>
      <c r="G437" s="112"/>
      <c r="H437" s="112"/>
      <c r="I437" s="112"/>
      <c r="J437" s="112"/>
      <c r="K437" s="112"/>
      <c r="L437" s="112"/>
      <c r="M437" s="112"/>
      <c r="N437" s="112"/>
    </row>
    <row r="438" spans="4:14" ht="14.25" customHeight="1" x14ac:dyDescent="0.2">
      <c r="D438" s="112"/>
      <c r="E438" s="112"/>
      <c r="F438" s="112"/>
      <c r="G438" s="112"/>
      <c r="H438" s="112"/>
      <c r="I438" s="112"/>
      <c r="J438" s="112"/>
      <c r="K438" s="112"/>
      <c r="L438" s="112"/>
      <c r="M438" s="112"/>
      <c r="N438" s="112"/>
    </row>
    <row r="439" spans="4:14" ht="14.25" customHeight="1" x14ac:dyDescent="0.2">
      <c r="D439" s="112"/>
      <c r="E439" s="112"/>
      <c r="F439" s="112"/>
      <c r="G439" s="112"/>
      <c r="H439" s="112"/>
      <c r="I439" s="112"/>
      <c r="J439" s="112"/>
      <c r="K439" s="112"/>
      <c r="L439" s="112"/>
      <c r="M439" s="112"/>
      <c r="N439" s="112"/>
    </row>
    <row r="440" spans="4:14" ht="14.25" customHeight="1" x14ac:dyDescent="0.2">
      <c r="D440" s="112"/>
      <c r="E440" s="112"/>
      <c r="F440" s="112"/>
      <c r="G440" s="112"/>
      <c r="H440" s="112"/>
      <c r="I440" s="112"/>
      <c r="J440" s="112"/>
      <c r="K440" s="112"/>
      <c r="L440" s="112"/>
      <c r="M440" s="112"/>
      <c r="N440" s="112"/>
    </row>
    <row r="441" spans="4:14" ht="14.25" customHeight="1" x14ac:dyDescent="0.2">
      <c r="D441" s="112"/>
      <c r="E441" s="112"/>
      <c r="F441" s="112"/>
      <c r="G441" s="112"/>
      <c r="H441" s="112"/>
      <c r="I441" s="112"/>
      <c r="J441" s="112"/>
      <c r="K441" s="112"/>
      <c r="L441" s="112"/>
      <c r="M441" s="112"/>
      <c r="N441" s="112"/>
    </row>
    <row r="442" spans="4:14" ht="14.25" customHeight="1" x14ac:dyDescent="0.2">
      <c r="D442" s="112"/>
      <c r="E442" s="112"/>
      <c r="F442" s="112"/>
      <c r="G442" s="112"/>
      <c r="H442" s="112"/>
      <c r="I442" s="112"/>
      <c r="J442" s="112"/>
      <c r="K442" s="112"/>
      <c r="L442" s="112"/>
      <c r="M442" s="112"/>
      <c r="N442" s="112"/>
    </row>
    <row r="443" spans="4:14" ht="14.25" customHeight="1" x14ac:dyDescent="0.2">
      <c r="D443" s="112"/>
      <c r="E443" s="112"/>
      <c r="F443" s="112"/>
      <c r="G443" s="112"/>
      <c r="H443" s="112"/>
      <c r="I443" s="112"/>
      <c r="J443" s="112"/>
      <c r="K443" s="112"/>
      <c r="L443" s="112"/>
      <c r="M443" s="112"/>
      <c r="N443" s="112"/>
    </row>
    <row r="444" spans="4:14" ht="14.25" customHeight="1" x14ac:dyDescent="0.2">
      <c r="D444" s="112"/>
      <c r="E444" s="112"/>
      <c r="F444" s="112"/>
      <c r="G444" s="112"/>
      <c r="H444" s="112"/>
      <c r="I444" s="112"/>
      <c r="J444" s="112"/>
      <c r="K444" s="112"/>
      <c r="L444" s="112"/>
      <c r="M444" s="112"/>
      <c r="N444" s="112"/>
    </row>
    <row r="445" spans="4:14" ht="14.25" customHeight="1" x14ac:dyDescent="0.2">
      <c r="D445" s="112"/>
      <c r="E445" s="112"/>
      <c r="F445" s="112"/>
      <c r="G445" s="112"/>
      <c r="H445" s="112"/>
      <c r="I445" s="112"/>
      <c r="J445" s="112"/>
      <c r="K445" s="112"/>
      <c r="L445" s="112"/>
      <c r="M445" s="112"/>
      <c r="N445" s="112"/>
    </row>
    <row r="446" spans="4:14" ht="14.25" customHeight="1" x14ac:dyDescent="0.2">
      <c r="D446" s="112"/>
      <c r="E446" s="112"/>
      <c r="F446" s="112"/>
      <c r="G446" s="112"/>
      <c r="H446" s="112"/>
      <c r="I446" s="112"/>
      <c r="J446" s="112"/>
      <c r="K446" s="112"/>
      <c r="L446" s="112"/>
      <c r="M446" s="112"/>
      <c r="N446" s="112"/>
    </row>
    <row r="447" spans="4:14" ht="14.25" customHeight="1" x14ac:dyDescent="0.2">
      <c r="D447" s="112"/>
      <c r="E447" s="112"/>
      <c r="F447" s="112"/>
      <c r="G447" s="112"/>
      <c r="H447" s="112"/>
      <c r="I447" s="112"/>
      <c r="J447" s="112"/>
      <c r="K447" s="112"/>
      <c r="L447" s="112"/>
      <c r="M447" s="112"/>
      <c r="N447" s="112"/>
    </row>
    <row r="448" spans="4:14" ht="14.25" customHeight="1" x14ac:dyDescent="0.2">
      <c r="D448" s="112"/>
      <c r="E448" s="112"/>
      <c r="F448" s="112"/>
      <c r="G448" s="112"/>
      <c r="H448" s="112"/>
      <c r="I448" s="112"/>
      <c r="J448" s="112"/>
      <c r="K448" s="112"/>
      <c r="L448" s="112"/>
      <c r="M448" s="112"/>
      <c r="N448" s="112"/>
    </row>
    <row r="449" spans="4:14" ht="14.25" customHeight="1" x14ac:dyDescent="0.2">
      <c r="D449" s="112"/>
      <c r="E449" s="112"/>
      <c r="F449" s="112"/>
      <c r="G449" s="112"/>
      <c r="H449" s="112"/>
      <c r="I449" s="112"/>
      <c r="J449" s="112"/>
      <c r="K449" s="112"/>
      <c r="L449" s="112"/>
      <c r="M449" s="112"/>
      <c r="N449" s="112"/>
    </row>
    <row r="450" spans="4:14" ht="14.25" customHeight="1" x14ac:dyDescent="0.2">
      <c r="D450" s="112"/>
      <c r="E450" s="112"/>
      <c r="F450" s="112"/>
      <c r="G450" s="112"/>
      <c r="H450" s="112"/>
      <c r="I450" s="112"/>
      <c r="J450" s="112"/>
      <c r="K450" s="112"/>
      <c r="L450" s="112"/>
      <c r="M450" s="112"/>
      <c r="N450" s="112"/>
    </row>
    <row r="451" spans="4:14" ht="14.25" customHeight="1" x14ac:dyDescent="0.2">
      <c r="D451" s="112"/>
      <c r="E451" s="112"/>
      <c r="F451" s="112"/>
      <c r="G451" s="112"/>
      <c r="H451" s="112"/>
      <c r="I451" s="112"/>
      <c r="J451" s="112"/>
      <c r="K451" s="112"/>
      <c r="L451" s="112"/>
      <c r="M451" s="112"/>
      <c r="N451" s="112"/>
    </row>
    <row r="452" spans="4:14" ht="14.25" customHeight="1" x14ac:dyDescent="0.2"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</row>
    <row r="453" spans="4:14" ht="14.25" customHeight="1" x14ac:dyDescent="0.2"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</row>
    <row r="454" spans="4:14" ht="14.25" customHeight="1" x14ac:dyDescent="0.2"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</row>
    <row r="455" spans="4:14" ht="14.25" customHeight="1" x14ac:dyDescent="0.2">
      <c r="D455" s="112"/>
      <c r="E455" s="112"/>
      <c r="F455" s="112"/>
      <c r="G455" s="112"/>
      <c r="H455" s="112"/>
      <c r="I455" s="112"/>
      <c r="J455" s="112"/>
      <c r="K455" s="112"/>
      <c r="L455" s="112"/>
      <c r="M455" s="112"/>
      <c r="N455" s="112"/>
    </row>
    <row r="456" spans="4:14" ht="14.25" customHeight="1" x14ac:dyDescent="0.2">
      <c r="D456" s="112"/>
      <c r="E456" s="112"/>
      <c r="F456" s="112"/>
      <c r="G456" s="112"/>
      <c r="H456" s="112"/>
      <c r="I456" s="112"/>
      <c r="J456" s="112"/>
      <c r="K456" s="112"/>
      <c r="L456" s="112"/>
      <c r="M456" s="112"/>
      <c r="N456" s="112"/>
    </row>
    <row r="457" spans="4:14" ht="14.25" customHeight="1" x14ac:dyDescent="0.2">
      <c r="D457" s="112"/>
      <c r="E457" s="112"/>
      <c r="F457" s="112"/>
      <c r="G457" s="112"/>
      <c r="H457" s="112"/>
      <c r="I457" s="112"/>
      <c r="J457" s="112"/>
      <c r="K457" s="112"/>
      <c r="L457" s="112"/>
      <c r="M457" s="112"/>
      <c r="N457" s="112"/>
    </row>
    <row r="458" spans="4:14" ht="14.25" customHeight="1" x14ac:dyDescent="0.2">
      <c r="D458" s="112"/>
      <c r="E458" s="112"/>
      <c r="F458" s="112"/>
      <c r="G458" s="112"/>
      <c r="H458" s="112"/>
      <c r="I458" s="112"/>
      <c r="J458" s="112"/>
      <c r="K458" s="112"/>
      <c r="L458" s="112"/>
      <c r="M458" s="112"/>
      <c r="N458" s="112"/>
    </row>
    <row r="459" spans="4:14" ht="14.25" customHeight="1" x14ac:dyDescent="0.2">
      <c r="D459" s="112"/>
      <c r="E459" s="112"/>
      <c r="F459" s="112"/>
      <c r="G459" s="112"/>
      <c r="H459" s="112"/>
      <c r="I459" s="112"/>
      <c r="J459" s="112"/>
      <c r="K459" s="112"/>
      <c r="L459" s="112"/>
      <c r="M459" s="112"/>
      <c r="N459" s="112"/>
    </row>
    <row r="460" spans="4:14" ht="14.25" customHeight="1" x14ac:dyDescent="0.2">
      <c r="D460" s="112"/>
      <c r="E460" s="112"/>
      <c r="F460" s="112"/>
      <c r="G460" s="112"/>
      <c r="H460" s="112"/>
      <c r="I460" s="112"/>
      <c r="J460" s="112"/>
      <c r="K460" s="112"/>
      <c r="L460" s="112"/>
      <c r="M460" s="112"/>
      <c r="N460" s="112"/>
    </row>
    <row r="461" spans="4:14" ht="14.25" customHeight="1" x14ac:dyDescent="0.2">
      <c r="D461" s="112"/>
      <c r="E461" s="112"/>
      <c r="F461" s="112"/>
      <c r="G461" s="112"/>
      <c r="H461" s="112"/>
      <c r="I461" s="112"/>
      <c r="J461" s="112"/>
      <c r="K461" s="112"/>
      <c r="L461" s="112"/>
      <c r="M461" s="112"/>
      <c r="N461" s="112"/>
    </row>
    <row r="462" spans="4:14" ht="14.25" customHeight="1" x14ac:dyDescent="0.2">
      <c r="D462" s="112"/>
      <c r="E462" s="112"/>
      <c r="F462" s="112"/>
      <c r="G462" s="112"/>
      <c r="H462" s="112"/>
      <c r="I462" s="112"/>
      <c r="J462" s="112"/>
      <c r="K462" s="112"/>
      <c r="L462" s="112"/>
      <c r="M462" s="112"/>
      <c r="N462" s="112"/>
    </row>
    <row r="463" spans="4:14" ht="14.25" customHeight="1" x14ac:dyDescent="0.2">
      <c r="D463" s="112"/>
      <c r="E463" s="112"/>
      <c r="F463" s="112"/>
      <c r="G463" s="112"/>
      <c r="H463" s="112"/>
      <c r="I463" s="112"/>
      <c r="J463" s="112"/>
      <c r="K463" s="112"/>
      <c r="L463" s="112"/>
      <c r="M463" s="112"/>
      <c r="N463" s="112"/>
    </row>
    <row r="464" spans="4:14" ht="14.25" customHeight="1" x14ac:dyDescent="0.2">
      <c r="D464" s="112"/>
      <c r="E464" s="112"/>
      <c r="F464" s="112"/>
      <c r="G464" s="112"/>
      <c r="H464" s="112"/>
      <c r="I464" s="112"/>
      <c r="J464" s="112"/>
      <c r="K464" s="112"/>
      <c r="L464" s="112"/>
      <c r="M464" s="112"/>
      <c r="N464" s="112"/>
    </row>
    <row r="465" spans="4:14" ht="14.25" customHeight="1" x14ac:dyDescent="0.2">
      <c r="D465" s="112"/>
      <c r="E465" s="112"/>
      <c r="F465" s="112"/>
      <c r="G465" s="112"/>
      <c r="H465" s="112"/>
      <c r="I465" s="112"/>
      <c r="J465" s="112"/>
      <c r="K465" s="112"/>
      <c r="L465" s="112"/>
      <c r="M465" s="112"/>
      <c r="N465" s="112"/>
    </row>
    <row r="466" spans="4:14" ht="14.25" customHeight="1" x14ac:dyDescent="0.2">
      <c r="D466" s="112"/>
      <c r="E466" s="112"/>
      <c r="F466" s="112"/>
      <c r="G466" s="112"/>
      <c r="H466" s="112"/>
      <c r="I466" s="112"/>
      <c r="J466" s="112"/>
      <c r="K466" s="112"/>
      <c r="L466" s="112"/>
      <c r="M466" s="112"/>
      <c r="N466" s="112"/>
    </row>
    <row r="467" spans="4:14" ht="14.25" customHeight="1" x14ac:dyDescent="0.2">
      <c r="D467" s="112"/>
      <c r="E467" s="112"/>
      <c r="F467" s="112"/>
      <c r="G467" s="112"/>
      <c r="H467" s="112"/>
      <c r="I467" s="112"/>
      <c r="J467" s="112"/>
      <c r="K467" s="112"/>
      <c r="L467" s="112"/>
      <c r="M467" s="112"/>
      <c r="N467" s="112"/>
    </row>
    <row r="468" spans="4:14" ht="14.25" customHeight="1" x14ac:dyDescent="0.2">
      <c r="D468" s="112"/>
      <c r="E468" s="112"/>
      <c r="F468" s="112"/>
      <c r="G468" s="112"/>
      <c r="H468" s="112"/>
      <c r="I468" s="112"/>
      <c r="J468" s="112"/>
      <c r="K468" s="112"/>
      <c r="L468" s="112"/>
      <c r="M468" s="112"/>
      <c r="N468" s="112"/>
    </row>
    <row r="469" spans="4:14" ht="14.25" customHeight="1" x14ac:dyDescent="0.2">
      <c r="D469" s="112"/>
      <c r="E469" s="112"/>
      <c r="F469" s="112"/>
      <c r="G469" s="112"/>
      <c r="H469" s="112"/>
      <c r="I469" s="112"/>
      <c r="J469" s="112"/>
      <c r="K469" s="112"/>
      <c r="L469" s="112"/>
      <c r="M469" s="112"/>
      <c r="N469" s="112"/>
    </row>
    <row r="470" spans="4:14" ht="14.25" customHeight="1" x14ac:dyDescent="0.2">
      <c r="D470" s="112"/>
      <c r="E470" s="112"/>
      <c r="F470" s="112"/>
      <c r="G470" s="112"/>
      <c r="H470" s="112"/>
      <c r="I470" s="112"/>
      <c r="J470" s="112"/>
      <c r="K470" s="112"/>
      <c r="L470" s="112"/>
      <c r="M470" s="112"/>
      <c r="N470" s="112"/>
    </row>
    <row r="471" spans="4:14" ht="14.25" customHeight="1" x14ac:dyDescent="0.2">
      <c r="D471" s="112"/>
      <c r="E471" s="112"/>
      <c r="F471" s="112"/>
      <c r="G471" s="112"/>
      <c r="H471" s="112"/>
      <c r="I471" s="112"/>
      <c r="J471" s="112"/>
      <c r="K471" s="112"/>
      <c r="L471" s="112"/>
      <c r="M471" s="112"/>
      <c r="N471" s="112"/>
    </row>
    <row r="472" spans="4:14" ht="14.25" customHeight="1" x14ac:dyDescent="0.2">
      <c r="D472" s="112"/>
      <c r="E472" s="112"/>
      <c r="F472" s="112"/>
      <c r="G472" s="112"/>
      <c r="H472" s="112"/>
      <c r="I472" s="112"/>
      <c r="J472" s="112"/>
      <c r="K472" s="112"/>
      <c r="L472" s="112"/>
      <c r="M472" s="112"/>
      <c r="N472" s="112"/>
    </row>
    <row r="473" spans="4:14" ht="14.25" customHeight="1" x14ac:dyDescent="0.2">
      <c r="D473" s="112"/>
      <c r="E473" s="112"/>
      <c r="F473" s="112"/>
      <c r="G473" s="112"/>
      <c r="H473" s="112"/>
      <c r="I473" s="112"/>
      <c r="J473" s="112"/>
      <c r="K473" s="112"/>
      <c r="L473" s="112"/>
      <c r="M473" s="112"/>
      <c r="N473" s="112"/>
    </row>
    <row r="474" spans="4:14" ht="14.25" customHeight="1" x14ac:dyDescent="0.2">
      <c r="D474" s="112"/>
      <c r="E474" s="112"/>
      <c r="F474" s="112"/>
      <c r="G474" s="112"/>
      <c r="H474" s="112"/>
      <c r="I474" s="112"/>
      <c r="J474" s="112"/>
      <c r="K474" s="112"/>
      <c r="L474" s="112"/>
      <c r="M474" s="112"/>
      <c r="N474" s="112"/>
    </row>
    <row r="475" spans="4:14" ht="14.25" customHeight="1" x14ac:dyDescent="0.2">
      <c r="D475" s="112"/>
      <c r="E475" s="112"/>
      <c r="F475" s="112"/>
      <c r="G475" s="112"/>
      <c r="H475" s="112"/>
      <c r="I475" s="112"/>
      <c r="J475" s="112"/>
      <c r="K475" s="112"/>
      <c r="L475" s="112"/>
      <c r="M475" s="112"/>
      <c r="N475" s="112"/>
    </row>
    <row r="476" spans="4:14" ht="14.25" customHeight="1" x14ac:dyDescent="0.2">
      <c r="D476" s="112"/>
      <c r="E476" s="112"/>
      <c r="F476" s="112"/>
      <c r="G476" s="112"/>
      <c r="H476" s="112"/>
      <c r="I476" s="112"/>
      <c r="J476" s="112"/>
      <c r="K476" s="112"/>
      <c r="L476" s="112"/>
      <c r="M476" s="112"/>
      <c r="N476" s="112"/>
    </row>
    <row r="477" spans="4:14" ht="14.25" customHeight="1" x14ac:dyDescent="0.2">
      <c r="D477" s="112"/>
      <c r="E477" s="112"/>
      <c r="F477" s="112"/>
      <c r="G477" s="112"/>
      <c r="H477" s="112"/>
      <c r="I477" s="112"/>
      <c r="J477" s="112"/>
      <c r="K477" s="112"/>
      <c r="L477" s="112"/>
      <c r="M477" s="112"/>
      <c r="N477" s="112"/>
    </row>
    <row r="478" spans="4:14" ht="14.25" customHeight="1" x14ac:dyDescent="0.2">
      <c r="D478" s="112"/>
      <c r="E478" s="112"/>
      <c r="F478" s="112"/>
      <c r="G478" s="112"/>
      <c r="H478" s="112"/>
      <c r="I478" s="112"/>
      <c r="J478" s="112"/>
      <c r="K478" s="112"/>
      <c r="L478" s="112"/>
      <c r="M478" s="112"/>
      <c r="N478" s="112"/>
    </row>
    <row r="479" spans="4:14" ht="14.25" customHeight="1" x14ac:dyDescent="0.2">
      <c r="D479" s="112"/>
      <c r="E479" s="112"/>
      <c r="F479" s="112"/>
      <c r="G479" s="112"/>
      <c r="H479" s="112"/>
      <c r="I479" s="112"/>
      <c r="J479" s="112"/>
      <c r="K479" s="112"/>
      <c r="L479" s="112"/>
      <c r="M479" s="112"/>
      <c r="N479" s="112"/>
    </row>
    <row r="480" spans="4:14" ht="14.25" customHeight="1" x14ac:dyDescent="0.2">
      <c r="D480" s="112"/>
      <c r="E480" s="112"/>
      <c r="F480" s="112"/>
      <c r="G480" s="112"/>
      <c r="H480" s="112"/>
      <c r="I480" s="112"/>
      <c r="J480" s="112"/>
      <c r="K480" s="112"/>
      <c r="L480" s="112"/>
      <c r="M480" s="112"/>
      <c r="N480" s="112"/>
    </row>
    <row r="481" spans="4:14" ht="14.25" customHeight="1" x14ac:dyDescent="0.2">
      <c r="D481" s="112"/>
      <c r="E481" s="112"/>
      <c r="F481" s="112"/>
      <c r="G481" s="112"/>
      <c r="H481" s="112"/>
      <c r="I481" s="112"/>
      <c r="J481" s="112"/>
      <c r="K481" s="112"/>
      <c r="L481" s="112"/>
      <c r="M481" s="112"/>
      <c r="N481" s="112"/>
    </row>
    <row r="482" spans="4:14" ht="14.25" customHeight="1" x14ac:dyDescent="0.2">
      <c r="D482" s="112"/>
      <c r="E482" s="112"/>
      <c r="F482" s="112"/>
      <c r="G482" s="112"/>
      <c r="H482" s="112"/>
      <c r="I482" s="112"/>
      <c r="J482" s="112"/>
      <c r="K482" s="112"/>
      <c r="L482" s="112"/>
      <c r="M482" s="112"/>
      <c r="N482" s="112"/>
    </row>
    <row r="483" spans="4:14" ht="14.25" customHeight="1" x14ac:dyDescent="0.2">
      <c r="D483" s="112"/>
      <c r="E483" s="112"/>
      <c r="F483" s="112"/>
      <c r="G483" s="112"/>
      <c r="H483" s="112"/>
      <c r="I483" s="112"/>
      <c r="J483" s="112"/>
      <c r="K483" s="112"/>
      <c r="L483" s="112"/>
      <c r="M483" s="112"/>
      <c r="N483" s="112"/>
    </row>
    <row r="484" spans="4:14" ht="14.25" customHeight="1" x14ac:dyDescent="0.2">
      <c r="D484" s="112"/>
      <c r="E484" s="112"/>
      <c r="F484" s="112"/>
      <c r="G484" s="112"/>
      <c r="H484" s="112"/>
      <c r="I484" s="112"/>
      <c r="J484" s="112"/>
      <c r="K484" s="112"/>
      <c r="L484" s="112"/>
      <c r="M484" s="112"/>
      <c r="N484" s="112"/>
    </row>
    <row r="485" spans="4:14" ht="14.25" customHeight="1" x14ac:dyDescent="0.2">
      <c r="D485" s="112"/>
      <c r="E485" s="112"/>
      <c r="F485" s="112"/>
      <c r="G485" s="112"/>
      <c r="H485" s="112"/>
      <c r="I485" s="112"/>
      <c r="J485" s="112"/>
      <c r="K485" s="112"/>
      <c r="L485" s="112"/>
      <c r="M485" s="112"/>
      <c r="N485" s="112"/>
    </row>
    <row r="486" spans="4:14" ht="14.25" customHeight="1" x14ac:dyDescent="0.2">
      <c r="D486" s="112"/>
      <c r="E486" s="112"/>
      <c r="F486" s="112"/>
      <c r="G486" s="112"/>
      <c r="H486" s="112"/>
      <c r="I486" s="112"/>
      <c r="J486" s="112"/>
      <c r="K486" s="112"/>
      <c r="L486" s="112"/>
      <c r="M486" s="112"/>
      <c r="N486" s="112"/>
    </row>
    <row r="487" spans="4:14" ht="14.25" customHeight="1" x14ac:dyDescent="0.2"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</row>
    <row r="488" spans="4:14" ht="14.25" customHeight="1" x14ac:dyDescent="0.2"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</row>
    <row r="489" spans="4:14" ht="14.25" customHeight="1" x14ac:dyDescent="0.2"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</row>
    <row r="490" spans="4:14" ht="14.25" customHeight="1" x14ac:dyDescent="0.2">
      <c r="D490" s="112"/>
      <c r="E490" s="112"/>
      <c r="F490" s="112"/>
      <c r="G490" s="112"/>
      <c r="H490" s="112"/>
      <c r="I490" s="112"/>
      <c r="J490" s="112"/>
      <c r="K490" s="112"/>
      <c r="L490" s="112"/>
      <c r="M490" s="112"/>
      <c r="N490" s="112"/>
    </row>
    <row r="491" spans="4:14" ht="14.25" customHeight="1" x14ac:dyDescent="0.2">
      <c r="D491" s="112"/>
      <c r="E491" s="112"/>
      <c r="F491" s="112"/>
      <c r="G491" s="112"/>
      <c r="H491" s="112"/>
      <c r="I491" s="112"/>
      <c r="J491" s="112"/>
      <c r="K491" s="112"/>
      <c r="L491" s="112"/>
      <c r="M491" s="112"/>
      <c r="N491" s="112"/>
    </row>
    <row r="492" spans="4:14" ht="14.25" customHeight="1" x14ac:dyDescent="0.2">
      <c r="D492" s="112"/>
      <c r="E492" s="112"/>
      <c r="F492" s="112"/>
      <c r="G492" s="112"/>
      <c r="H492" s="112"/>
      <c r="I492" s="112"/>
      <c r="J492" s="112"/>
      <c r="K492" s="112"/>
      <c r="L492" s="112"/>
      <c r="M492" s="112"/>
      <c r="N492" s="112"/>
    </row>
    <row r="493" spans="4:14" ht="14.25" customHeight="1" x14ac:dyDescent="0.2">
      <c r="D493" s="112"/>
      <c r="E493" s="112"/>
      <c r="F493" s="112"/>
      <c r="G493" s="112"/>
      <c r="H493" s="112"/>
      <c r="I493" s="112"/>
      <c r="J493" s="112"/>
      <c r="K493" s="112"/>
      <c r="L493" s="112"/>
      <c r="M493" s="112"/>
      <c r="N493" s="112"/>
    </row>
    <row r="494" spans="4:14" ht="14.25" customHeight="1" x14ac:dyDescent="0.2">
      <c r="D494" s="112"/>
      <c r="E494" s="112"/>
      <c r="F494" s="112"/>
      <c r="G494" s="112"/>
      <c r="H494" s="112"/>
      <c r="I494" s="112"/>
      <c r="J494" s="112"/>
      <c r="K494" s="112"/>
      <c r="L494" s="112"/>
      <c r="M494" s="112"/>
      <c r="N494" s="112"/>
    </row>
    <row r="495" spans="4:14" ht="14.25" customHeight="1" x14ac:dyDescent="0.2">
      <c r="D495" s="112"/>
      <c r="E495" s="112"/>
      <c r="F495" s="112"/>
      <c r="G495" s="112"/>
      <c r="H495" s="112"/>
      <c r="I495" s="112"/>
      <c r="J495" s="112"/>
      <c r="K495" s="112"/>
      <c r="L495" s="112"/>
      <c r="M495" s="112"/>
      <c r="N495" s="112"/>
    </row>
    <row r="496" spans="4:14" ht="14.25" customHeight="1" x14ac:dyDescent="0.2">
      <c r="D496" s="112"/>
      <c r="E496" s="112"/>
      <c r="F496" s="112"/>
      <c r="G496" s="112"/>
      <c r="H496" s="112"/>
      <c r="I496" s="112"/>
      <c r="J496" s="112"/>
      <c r="K496" s="112"/>
      <c r="L496" s="112"/>
      <c r="M496" s="112"/>
      <c r="N496" s="112"/>
    </row>
    <row r="497" spans="4:14" ht="14.25" customHeight="1" x14ac:dyDescent="0.2">
      <c r="D497" s="112"/>
      <c r="E497" s="112"/>
      <c r="F497" s="112"/>
      <c r="G497" s="112"/>
      <c r="H497" s="112"/>
      <c r="I497" s="112"/>
      <c r="J497" s="112"/>
      <c r="K497" s="112"/>
      <c r="L497" s="112"/>
      <c r="M497" s="112"/>
      <c r="N497" s="112"/>
    </row>
    <row r="498" spans="4:14" ht="14.25" customHeight="1" x14ac:dyDescent="0.2">
      <c r="D498" s="112"/>
      <c r="E498" s="112"/>
      <c r="F498" s="112"/>
      <c r="G498" s="112"/>
      <c r="H498" s="112"/>
      <c r="I498" s="112"/>
      <c r="J498" s="112"/>
      <c r="K498" s="112"/>
      <c r="L498" s="112"/>
      <c r="M498" s="112"/>
      <c r="N498" s="112"/>
    </row>
    <row r="499" spans="4:14" ht="14.25" customHeight="1" x14ac:dyDescent="0.2">
      <c r="D499" s="112"/>
      <c r="E499" s="112"/>
      <c r="F499" s="112"/>
      <c r="G499" s="112"/>
      <c r="H499" s="112"/>
      <c r="I499" s="112"/>
      <c r="J499" s="112"/>
      <c r="K499" s="112"/>
      <c r="L499" s="112"/>
      <c r="M499" s="112"/>
      <c r="N499" s="112"/>
    </row>
    <row r="500" spans="4:14" ht="14.25" customHeight="1" x14ac:dyDescent="0.2">
      <c r="D500" s="112"/>
      <c r="E500" s="112"/>
      <c r="F500" s="112"/>
      <c r="G500" s="112"/>
      <c r="H500" s="112"/>
      <c r="I500" s="112"/>
      <c r="J500" s="112"/>
      <c r="K500" s="112"/>
      <c r="L500" s="112"/>
      <c r="M500" s="112"/>
      <c r="N500" s="112"/>
    </row>
    <row r="501" spans="4:14" ht="14.25" customHeight="1" x14ac:dyDescent="0.2">
      <c r="D501" s="112"/>
      <c r="E501" s="112"/>
      <c r="F501" s="112"/>
      <c r="G501" s="112"/>
      <c r="H501" s="112"/>
      <c r="I501" s="112"/>
      <c r="J501" s="112"/>
      <c r="K501" s="112"/>
      <c r="L501" s="112"/>
      <c r="M501" s="112"/>
      <c r="N501" s="112"/>
    </row>
    <row r="502" spans="4:14" ht="14.25" customHeight="1" x14ac:dyDescent="0.2">
      <c r="D502" s="112"/>
      <c r="E502" s="112"/>
      <c r="F502" s="112"/>
      <c r="G502" s="112"/>
      <c r="H502" s="112"/>
      <c r="I502" s="112"/>
      <c r="J502" s="112"/>
      <c r="K502" s="112"/>
      <c r="L502" s="112"/>
      <c r="M502" s="112"/>
      <c r="N502" s="112"/>
    </row>
    <row r="503" spans="4:14" ht="14.25" customHeight="1" x14ac:dyDescent="0.2">
      <c r="D503" s="112"/>
      <c r="E503" s="112"/>
      <c r="F503" s="112"/>
      <c r="G503" s="112"/>
      <c r="H503" s="112"/>
      <c r="I503" s="112"/>
      <c r="J503" s="112"/>
      <c r="K503" s="112"/>
      <c r="L503" s="112"/>
      <c r="M503" s="112"/>
      <c r="N503" s="112"/>
    </row>
    <row r="504" spans="4:14" ht="14.25" customHeight="1" x14ac:dyDescent="0.2">
      <c r="D504" s="112"/>
      <c r="E504" s="112"/>
      <c r="F504" s="112"/>
      <c r="G504" s="112"/>
      <c r="H504" s="112"/>
      <c r="I504" s="112"/>
      <c r="J504" s="112"/>
      <c r="K504" s="112"/>
      <c r="L504" s="112"/>
      <c r="M504" s="112"/>
      <c r="N504" s="112"/>
    </row>
    <row r="505" spans="4:14" ht="14.25" customHeight="1" x14ac:dyDescent="0.2">
      <c r="D505" s="112"/>
      <c r="E505" s="112"/>
      <c r="F505" s="112"/>
      <c r="G505" s="112"/>
      <c r="H505" s="112"/>
      <c r="I505" s="112"/>
      <c r="J505" s="112"/>
      <c r="K505" s="112"/>
      <c r="L505" s="112"/>
      <c r="M505" s="112"/>
      <c r="N505" s="112"/>
    </row>
    <row r="506" spans="4:14" ht="14.25" customHeight="1" x14ac:dyDescent="0.2">
      <c r="D506" s="112"/>
      <c r="E506" s="112"/>
      <c r="F506" s="112"/>
      <c r="G506" s="112"/>
      <c r="H506" s="112"/>
      <c r="I506" s="112"/>
      <c r="J506" s="112"/>
      <c r="K506" s="112"/>
      <c r="L506" s="112"/>
      <c r="M506" s="112"/>
      <c r="N506" s="112"/>
    </row>
    <row r="507" spans="4:14" ht="14.25" customHeight="1" x14ac:dyDescent="0.2">
      <c r="D507" s="112"/>
      <c r="E507" s="112"/>
      <c r="F507" s="112"/>
      <c r="G507" s="112"/>
      <c r="H507" s="112"/>
      <c r="I507" s="112"/>
      <c r="J507" s="112"/>
      <c r="K507" s="112"/>
      <c r="L507" s="112"/>
      <c r="M507" s="112"/>
      <c r="N507" s="112"/>
    </row>
    <row r="508" spans="4:14" ht="14.25" customHeight="1" x14ac:dyDescent="0.2">
      <c r="D508" s="112"/>
      <c r="E508" s="112"/>
      <c r="F508" s="112"/>
      <c r="G508" s="112"/>
      <c r="H508" s="112"/>
      <c r="I508" s="112"/>
      <c r="J508" s="112"/>
      <c r="K508" s="112"/>
      <c r="L508" s="112"/>
      <c r="M508" s="112"/>
      <c r="N508" s="112"/>
    </row>
    <row r="509" spans="4:14" ht="14.25" customHeight="1" x14ac:dyDescent="0.2">
      <c r="D509" s="112"/>
      <c r="E509" s="112"/>
      <c r="F509" s="112"/>
      <c r="G509" s="112"/>
      <c r="H509" s="112"/>
      <c r="I509" s="112"/>
      <c r="J509" s="112"/>
      <c r="K509" s="112"/>
      <c r="L509" s="112"/>
      <c r="M509" s="112"/>
      <c r="N509" s="112"/>
    </row>
    <row r="510" spans="4:14" ht="14.25" customHeight="1" x14ac:dyDescent="0.2">
      <c r="D510" s="112"/>
      <c r="E510" s="112"/>
      <c r="F510" s="112"/>
      <c r="G510" s="112"/>
      <c r="H510" s="112"/>
      <c r="I510" s="112"/>
      <c r="J510" s="112"/>
      <c r="K510" s="112"/>
      <c r="L510" s="112"/>
      <c r="M510" s="112"/>
      <c r="N510" s="112"/>
    </row>
    <row r="511" spans="4:14" ht="14.25" customHeight="1" x14ac:dyDescent="0.2">
      <c r="D511" s="112"/>
      <c r="E511" s="112"/>
      <c r="F511" s="112"/>
      <c r="G511" s="112"/>
      <c r="H511" s="112"/>
      <c r="I511" s="112"/>
      <c r="J511" s="112"/>
      <c r="K511" s="112"/>
      <c r="L511" s="112"/>
      <c r="M511" s="112"/>
      <c r="N511" s="112"/>
    </row>
    <row r="512" spans="4:14" ht="14.25" customHeight="1" x14ac:dyDescent="0.2">
      <c r="D512" s="112"/>
      <c r="E512" s="112"/>
      <c r="F512" s="112"/>
      <c r="G512" s="112"/>
      <c r="H512" s="112"/>
      <c r="I512" s="112"/>
      <c r="J512" s="112"/>
      <c r="K512" s="112"/>
      <c r="L512" s="112"/>
      <c r="M512" s="112"/>
      <c r="N512" s="112"/>
    </row>
    <row r="513" spans="4:14" ht="14.25" customHeight="1" x14ac:dyDescent="0.2">
      <c r="D513" s="112"/>
      <c r="E513" s="112"/>
      <c r="F513" s="112"/>
      <c r="G513" s="112"/>
      <c r="H513" s="112"/>
      <c r="I513" s="112"/>
      <c r="J513" s="112"/>
      <c r="K513" s="112"/>
      <c r="L513" s="112"/>
      <c r="M513" s="112"/>
      <c r="N513" s="112"/>
    </row>
    <row r="514" spans="4:14" ht="14.25" customHeight="1" x14ac:dyDescent="0.2">
      <c r="D514" s="112"/>
      <c r="E514" s="112"/>
      <c r="F514" s="112"/>
      <c r="G514" s="112"/>
      <c r="H514" s="112"/>
      <c r="I514" s="112"/>
      <c r="J514" s="112"/>
      <c r="K514" s="112"/>
      <c r="L514" s="112"/>
      <c r="M514" s="112"/>
      <c r="N514" s="112"/>
    </row>
    <row r="515" spans="4:14" ht="14.25" customHeight="1" x14ac:dyDescent="0.2">
      <c r="D515" s="112"/>
      <c r="E515" s="112"/>
      <c r="F515" s="112"/>
      <c r="G515" s="112"/>
      <c r="H515" s="112"/>
      <c r="I515" s="112"/>
      <c r="J515" s="112"/>
      <c r="K515" s="112"/>
      <c r="L515" s="112"/>
      <c r="M515" s="112"/>
      <c r="N515" s="112"/>
    </row>
    <row r="516" spans="4:14" ht="14.25" customHeight="1" x14ac:dyDescent="0.2">
      <c r="D516" s="112"/>
      <c r="E516" s="112"/>
      <c r="F516" s="112"/>
      <c r="G516" s="112"/>
      <c r="H516" s="112"/>
      <c r="I516" s="112"/>
      <c r="J516" s="112"/>
      <c r="K516" s="112"/>
      <c r="L516" s="112"/>
      <c r="M516" s="112"/>
      <c r="N516" s="112"/>
    </row>
    <row r="517" spans="4:14" ht="14.25" customHeight="1" x14ac:dyDescent="0.2">
      <c r="D517" s="112"/>
      <c r="E517" s="112"/>
      <c r="F517" s="112"/>
      <c r="G517" s="112"/>
      <c r="H517" s="112"/>
      <c r="I517" s="112"/>
      <c r="J517" s="112"/>
      <c r="K517" s="112"/>
      <c r="L517" s="112"/>
      <c r="M517" s="112"/>
      <c r="N517" s="112"/>
    </row>
    <row r="518" spans="4:14" ht="14.25" customHeight="1" x14ac:dyDescent="0.2">
      <c r="D518" s="112"/>
      <c r="E518" s="112"/>
      <c r="F518" s="112"/>
      <c r="G518" s="112"/>
      <c r="H518" s="112"/>
      <c r="I518" s="112"/>
      <c r="J518" s="112"/>
      <c r="K518" s="112"/>
      <c r="L518" s="112"/>
      <c r="M518" s="112"/>
      <c r="N518" s="112"/>
    </row>
    <row r="519" spans="4:14" ht="14.25" customHeight="1" x14ac:dyDescent="0.2"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</row>
    <row r="520" spans="4:14" ht="14.25" customHeight="1" x14ac:dyDescent="0.2">
      <c r="D520" s="112"/>
      <c r="E520" s="112"/>
      <c r="F520" s="112"/>
      <c r="G520" s="112"/>
      <c r="H520" s="112"/>
      <c r="I520" s="112"/>
      <c r="J520" s="112"/>
      <c r="K520" s="112"/>
      <c r="L520" s="112"/>
      <c r="M520" s="112"/>
      <c r="N520" s="112"/>
    </row>
    <row r="521" spans="4:14" ht="14.25" customHeight="1" x14ac:dyDescent="0.2">
      <c r="D521" s="112"/>
      <c r="E521" s="112"/>
      <c r="F521" s="112"/>
      <c r="G521" s="112"/>
      <c r="H521" s="112"/>
      <c r="I521" s="112"/>
      <c r="J521" s="112"/>
      <c r="K521" s="112"/>
      <c r="L521" s="112"/>
      <c r="M521" s="112"/>
      <c r="N521" s="112"/>
    </row>
    <row r="522" spans="4:14" ht="14.25" customHeight="1" x14ac:dyDescent="0.2"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</row>
    <row r="523" spans="4:14" ht="14.25" customHeight="1" x14ac:dyDescent="0.2"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</row>
    <row r="524" spans="4:14" ht="14.25" customHeight="1" x14ac:dyDescent="0.2"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</row>
    <row r="525" spans="4:14" ht="14.25" customHeight="1" x14ac:dyDescent="0.2">
      <c r="D525" s="112"/>
      <c r="E525" s="112"/>
      <c r="F525" s="112"/>
      <c r="G525" s="112"/>
      <c r="H525" s="112"/>
      <c r="I525" s="112"/>
      <c r="J525" s="112"/>
      <c r="K525" s="112"/>
      <c r="L525" s="112"/>
      <c r="M525" s="112"/>
      <c r="N525" s="112"/>
    </row>
    <row r="526" spans="4:14" ht="14.25" customHeight="1" x14ac:dyDescent="0.2">
      <c r="D526" s="112"/>
      <c r="E526" s="112"/>
      <c r="F526" s="112"/>
      <c r="G526" s="112"/>
      <c r="H526" s="112"/>
      <c r="I526" s="112"/>
      <c r="J526" s="112"/>
      <c r="K526" s="112"/>
      <c r="L526" s="112"/>
      <c r="M526" s="112"/>
      <c r="N526" s="112"/>
    </row>
    <row r="527" spans="4:14" ht="14.25" customHeight="1" x14ac:dyDescent="0.2">
      <c r="D527" s="112"/>
      <c r="E527" s="112"/>
      <c r="F527" s="112"/>
      <c r="G527" s="112"/>
      <c r="H527" s="112"/>
      <c r="I527" s="112"/>
      <c r="J527" s="112"/>
      <c r="K527" s="112"/>
      <c r="L527" s="112"/>
      <c r="M527" s="112"/>
      <c r="N527" s="112"/>
    </row>
    <row r="528" spans="4:14" ht="14.25" customHeight="1" x14ac:dyDescent="0.2">
      <c r="D528" s="112"/>
      <c r="E528" s="112"/>
      <c r="F528" s="112"/>
      <c r="G528" s="112"/>
      <c r="H528" s="112"/>
      <c r="I528" s="112"/>
      <c r="J528" s="112"/>
      <c r="K528" s="112"/>
      <c r="L528" s="112"/>
      <c r="M528" s="112"/>
      <c r="N528" s="112"/>
    </row>
    <row r="529" spans="4:14" ht="14.25" customHeight="1" x14ac:dyDescent="0.2">
      <c r="D529" s="112"/>
      <c r="E529" s="112"/>
      <c r="F529" s="112"/>
      <c r="G529" s="112"/>
      <c r="H529" s="112"/>
      <c r="I529" s="112"/>
      <c r="J529" s="112"/>
      <c r="K529" s="112"/>
      <c r="L529" s="112"/>
      <c r="M529" s="112"/>
      <c r="N529" s="112"/>
    </row>
    <row r="530" spans="4:14" ht="14.25" customHeight="1" x14ac:dyDescent="0.2">
      <c r="D530" s="112"/>
      <c r="E530" s="112"/>
      <c r="F530" s="112"/>
      <c r="G530" s="112"/>
      <c r="H530" s="112"/>
      <c r="I530" s="112"/>
      <c r="J530" s="112"/>
      <c r="K530" s="112"/>
      <c r="L530" s="112"/>
      <c r="M530" s="112"/>
      <c r="N530" s="112"/>
    </row>
    <row r="531" spans="4:14" ht="14.25" customHeight="1" x14ac:dyDescent="0.2">
      <c r="D531" s="112"/>
      <c r="E531" s="112"/>
      <c r="F531" s="112"/>
      <c r="G531" s="112"/>
      <c r="H531" s="112"/>
      <c r="I531" s="112"/>
      <c r="J531" s="112"/>
      <c r="K531" s="112"/>
      <c r="L531" s="112"/>
      <c r="M531" s="112"/>
      <c r="N531" s="112"/>
    </row>
    <row r="532" spans="4:14" ht="14.25" customHeight="1" x14ac:dyDescent="0.2">
      <c r="D532" s="112"/>
      <c r="E532" s="112"/>
      <c r="F532" s="112"/>
      <c r="G532" s="112"/>
      <c r="H532" s="112"/>
      <c r="I532" s="112"/>
      <c r="J532" s="112"/>
      <c r="K532" s="112"/>
      <c r="L532" s="112"/>
      <c r="M532" s="112"/>
      <c r="N532" s="112"/>
    </row>
    <row r="533" spans="4:14" ht="14.25" customHeight="1" x14ac:dyDescent="0.2">
      <c r="D533" s="112"/>
      <c r="E533" s="112"/>
      <c r="F533" s="112"/>
      <c r="G533" s="112"/>
      <c r="H533" s="112"/>
      <c r="I533" s="112"/>
      <c r="J533" s="112"/>
      <c r="K533" s="112"/>
      <c r="L533" s="112"/>
      <c r="M533" s="112"/>
      <c r="N533" s="112"/>
    </row>
    <row r="534" spans="4:14" ht="14.25" customHeight="1" x14ac:dyDescent="0.2">
      <c r="D534" s="112"/>
      <c r="E534" s="112"/>
      <c r="F534" s="112"/>
      <c r="G534" s="112"/>
      <c r="H534" s="112"/>
      <c r="I534" s="112"/>
      <c r="J534" s="112"/>
      <c r="K534" s="112"/>
      <c r="L534" s="112"/>
      <c r="M534" s="112"/>
      <c r="N534" s="112"/>
    </row>
    <row r="535" spans="4:14" ht="14.25" customHeight="1" x14ac:dyDescent="0.2">
      <c r="D535" s="112"/>
      <c r="E535" s="112"/>
      <c r="F535" s="112"/>
      <c r="G535" s="112"/>
      <c r="H535" s="112"/>
      <c r="I535" s="112"/>
      <c r="J535" s="112"/>
      <c r="K535" s="112"/>
      <c r="L535" s="112"/>
      <c r="M535" s="112"/>
      <c r="N535" s="112"/>
    </row>
    <row r="536" spans="4:14" ht="14.25" customHeight="1" x14ac:dyDescent="0.2">
      <c r="D536" s="112"/>
      <c r="E536" s="112"/>
      <c r="F536" s="112"/>
      <c r="G536" s="112"/>
      <c r="H536" s="112"/>
      <c r="I536" s="112"/>
      <c r="J536" s="112"/>
      <c r="K536" s="112"/>
      <c r="L536" s="112"/>
      <c r="M536" s="112"/>
      <c r="N536" s="112"/>
    </row>
    <row r="537" spans="4:14" ht="14.25" customHeight="1" x14ac:dyDescent="0.2">
      <c r="D537" s="112"/>
      <c r="E537" s="112"/>
      <c r="F537" s="112"/>
      <c r="G537" s="112"/>
      <c r="H537" s="112"/>
      <c r="I537" s="112"/>
      <c r="J537" s="112"/>
      <c r="K537" s="112"/>
      <c r="L537" s="112"/>
      <c r="M537" s="112"/>
      <c r="N537" s="112"/>
    </row>
    <row r="538" spans="4:14" ht="14.25" customHeight="1" x14ac:dyDescent="0.2">
      <c r="D538" s="112"/>
      <c r="E538" s="112"/>
      <c r="F538" s="112"/>
      <c r="G538" s="112"/>
      <c r="H538" s="112"/>
      <c r="I538" s="112"/>
      <c r="J538" s="112"/>
      <c r="K538" s="112"/>
      <c r="L538" s="112"/>
      <c r="M538" s="112"/>
      <c r="N538" s="112"/>
    </row>
    <row r="539" spans="4:14" ht="14.25" customHeight="1" x14ac:dyDescent="0.2">
      <c r="D539" s="112"/>
      <c r="E539" s="112"/>
      <c r="F539" s="112"/>
      <c r="G539" s="112"/>
      <c r="H539" s="112"/>
      <c r="I539" s="112"/>
      <c r="J539" s="112"/>
      <c r="K539" s="112"/>
      <c r="L539" s="112"/>
      <c r="M539" s="112"/>
      <c r="N539" s="112"/>
    </row>
    <row r="540" spans="4:14" ht="14.25" customHeight="1" x14ac:dyDescent="0.2">
      <c r="D540" s="112"/>
      <c r="E540" s="112"/>
      <c r="F540" s="112"/>
      <c r="G540" s="112"/>
      <c r="H540" s="112"/>
      <c r="I540" s="112"/>
      <c r="J540" s="112"/>
      <c r="K540" s="112"/>
      <c r="L540" s="112"/>
      <c r="M540" s="112"/>
      <c r="N540" s="112"/>
    </row>
    <row r="541" spans="4:14" ht="14.25" customHeight="1" x14ac:dyDescent="0.2">
      <c r="D541" s="112"/>
      <c r="E541" s="112"/>
      <c r="F541" s="112"/>
      <c r="G541" s="112"/>
      <c r="H541" s="112"/>
      <c r="I541" s="112"/>
      <c r="J541" s="112"/>
      <c r="K541" s="112"/>
      <c r="L541" s="112"/>
      <c r="M541" s="112"/>
      <c r="N541" s="112"/>
    </row>
    <row r="542" spans="4:14" ht="14.25" customHeight="1" x14ac:dyDescent="0.2">
      <c r="D542" s="112"/>
      <c r="E542" s="112"/>
      <c r="F542" s="112"/>
      <c r="G542" s="112"/>
      <c r="H542" s="112"/>
      <c r="I542" s="112"/>
      <c r="J542" s="112"/>
      <c r="K542" s="112"/>
      <c r="L542" s="112"/>
      <c r="M542" s="112"/>
      <c r="N542" s="112"/>
    </row>
    <row r="543" spans="4:14" ht="14.25" customHeight="1" x14ac:dyDescent="0.2">
      <c r="D543" s="112"/>
      <c r="E543" s="112"/>
      <c r="F543" s="112"/>
      <c r="G543" s="112"/>
      <c r="H543" s="112"/>
      <c r="I543" s="112"/>
      <c r="J543" s="112"/>
      <c r="K543" s="112"/>
      <c r="L543" s="112"/>
      <c r="M543" s="112"/>
      <c r="N543" s="112"/>
    </row>
    <row r="544" spans="4:14" ht="14.25" customHeight="1" x14ac:dyDescent="0.2">
      <c r="D544" s="112"/>
      <c r="E544" s="112"/>
      <c r="F544" s="112"/>
      <c r="G544" s="112"/>
      <c r="H544" s="112"/>
      <c r="I544" s="112"/>
      <c r="J544" s="112"/>
      <c r="K544" s="112"/>
      <c r="L544" s="112"/>
      <c r="M544" s="112"/>
      <c r="N544" s="112"/>
    </row>
    <row r="545" spans="4:14" ht="14.25" customHeight="1" x14ac:dyDescent="0.2">
      <c r="D545" s="112"/>
      <c r="E545" s="112"/>
      <c r="F545" s="112"/>
      <c r="G545" s="112"/>
      <c r="H545" s="112"/>
      <c r="I545" s="112"/>
      <c r="J545" s="112"/>
      <c r="K545" s="112"/>
      <c r="L545" s="112"/>
      <c r="M545" s="112"/>
      <c r="N545" s="112"/>
    </row>
    <row r="546" spans="4:14" ht="14.25" customHeight="1" x14ac:dyDescent="0.2">
      <c r="D546" s="112"/>
      <c r="E546" s="112"/>
      <c r="F546" s="112"/>
      <c r="G546" s="112"/>
      <c r="H546" s="112"/>
      <c r="I546" s="112"/>
      <c r="J546" s="112"/>
      <c r="K546" s="112"/>
      <c r="L546" s="112"/>
      <c r="M546" s="112"/>
      <c r="N546" s="112"/>
    </row>
    <row r="547" spans="4:14" ht="14.25" customHeight="1" x14ac:dyDescent="0.2">
      <c r="D547" s="112"/>
      <c r="E547" s="112"/>
      <c r="F547" s="112"/>
      <c r="G547" s="112"/>
      <c r="H547" s="112"/>
      <c r="I547" s="112"/>
      <c r="J547" s="112"/>
      <c r="K547" s="112"/>
      <c r="L547" s="112"/>
      <c r="M547" s="112"/>
      <c r="N547" s="112"/>
    </row>
    <row r="548" spans="4:14" ht="14.25" customHeight="1" x14ac:dyDescent="0.2">
      <c r="D548" s="112"/>
      <c r="E548" s="112"/>
      <c r="F548" s="112"/>
      <c r="G548" s="112"/>
      <c r="H548" s="112"/>
      <c r="I548" s="112"/>
      <c r="J548" s="112"/>
      <c r="K548" s="112"/>
      <c r="L548" s="112"/>
      <c r="M548" s="112"/>
      <c r="N548" s="112"/>
    </row>
    <row r="549" spans="4:14" ht="14.25" customHeight="1" x14ac:dyDescent="0.2">
      <c r="D549" s="112"/>
      <c r="E549" s="112"/>
      <c r="F549" s="112"/>
      <c r="G549" s="112"/>
      <c r="H549" s="112"/>
      <c r="I549" s="112"/>
      <c r="J549" s="112"/>
      <c r="K549" s="112"/>
      <c r="L549" s="112"/>
      <c r="M549" s="112"/>
      <c r="N549" s="112"/>
    </row>
    <row r="550" spans="4:14" ht="14.25" customHeight="1" x14ac:dyDescent="0.2">
      <c r="D550" s="112"/>
      <c r="E550" s="112"/>
      <c r="F550" s="112"/>
      <c r="G550" s="112"/>
      <c r="H550" s="112"/>
      <c r="I550" s="112"/>
      <c r="J550" s="112"/>
      <c r="K550" s="112"/>
      <c r="L550" s="112"/>
      <c r="M550" s="112"/>
      <c r="N550" s="112"/>
    </row>
    <row r="551" spans="4:14" ht="14.25" customHeight="1" x14ac:dyDescent="0.2">
      <c r="D551" s="112"/>
      <c r="E551" s="112"/>
      <c r="F551" s="112"/>
      <c r="G551" s="112"/>
      <c r="H551" s="112"/>
      <c r="I551" s="112"/>
      <c r="J551" s="112"/>
      <c r="K551" s="112"/>
      <c r="L551" s="112"/>
      <c r="M551" s="112"/>
      <c r="N551" s="112"/>
    </row>
    <row r="552" spans="4:14" ht="14.25" customHeight="1" x14ac:dyDescent="0.2">
      <c r="D552" s="112"/>
      <c r="E552" s="112"/>
      <c r="F552" s="112"/>
      <c r="G552" s="112"/>
      <c r="H552" s="112"/>
      <c r="I552" s="112"/>
      <c r="J552" s="112"/>
      <c r="K552" s="112"/>
      <c r="L552" s="112"/>
      <c r="M552" s="112"/>
      <c r="N552" s="112"/>
    </row>
    <row r="553" spans="4:14" ht="14.25" customHeight="1" x14ac:dyDescent="0.2"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</row>
    <row r="554" spans="4:14" ht="14.25" customHeight="1" x14ac:dyDescent="0.2">
      <c r="D554" s="112"/>
      <c r="E554" s="112"/>
      <c r="F554" s="112"/>
      <c r="G554" s="112"/>
      <c r="H554" s="112"/>
      <c r="I554" s="112"/>
      <c r="J554" s="112"/>
      <c r="K554" s="112"/>
      <c r="L554" s="112"/>
      <c r="M554" s="112"/>
      <c r="N554" s="112"/>
    </row>
    <row r="555" spans="4:14" ht="14.25" customHeight="1" x14ac:dyDescent="0.2">
      <c r="D555" s="112"/>
      <c r="E555" s="112"/>
      <c r="F555" s="112"/>
      <c r="G555" s="112"/>
      <c r="H555" s="112"/>
      <c r="I555" s="112"/>
      <c r="J555" s="112"/>
      <c r="K555" s="112"/>
      <c r="L555" s="112"/>
      <c r="M555" s="112"/>
      <c r="N555" s="112"/>
    </row>
    <row r="556" spans="4:14" ht="14.25" customHeight="1" x14ac:dyDescent="0.2"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</row>
    <row r="557" spans="4:14" ht="14.25" customHeight="1" x14ac:dyDescent="0.2">
      <c r="D557" s="112"/>
      <c r="E557" s="112"/>
      <c r="F557" s="112"/>
      <c r="G557" s="112"/>
      <c r="H557" s="112"/>
      <c r="I557" s="112"/>
      <c r="J557" s="112"/>
      <c r="K557" s="112"/>
      <c r="L557" s="112"/>
      <c r="M557" s="112"/>
      <c r="N557" s="112"/>
    </row>
    <row r="558" spans="4:14" ht="14.25" customHeight="1" x14ac:dyDescent="0.2"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</row>
    <row r="559" spans="4:14" ht="14.25" customHeight="1" x14ac:dyDescent="0.2"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</row>
    <row r="560" spans="4:14" ht="14.25" customHeight="1" x14ac:dyDescent="0.2">
      <c r="D560" s="112"/>
      <c r="E560" s="112"/>
      <c r="F560" s="112"/>
      <c r="G560" s="112"/>
      <c r="H560" s="112"/>
      <c r="I560" s="112"/>
      <c r="J560" s="112"/>
      <c r="K560" s="112"/>
      <c r="L560" s="112"/>
      <c r="M560" s="112"/>
      <c r="N560" s="112"/>
    </row>
    <row r="561" spans="4:14" ht="14.25" customHeight="1" x14ac:dyDescent="0.2">
      <c r="D561" s="112"/>
      <c r="E561" s="112"/>
      <c r="F561" s="112"/>
      <c r="G561" s="112"/>
      <c r="H561" s="112"/>
      <c r="I561" s="112"/>
      <c r="J561" s="112"/>
      <c r="K561" s="112"/>
      <c r="L561" s="112"/>
      <c r="M561" s="112"/>
      <c r="N561" s="112"/>
    </row>
    <row r="562" spans="4:14" ht="14.25" customHeight="1" x14ac:dyDescent="0.2">
      <c r="D562" s="112"/>
      <c r="E562" s="112"/>
      <c r="F562" s="112"/>
      <c r="G562" s="112"/>
      <c r="H562" s="112"/>
      <c r="I562" s="112"/>
      <c r="J562" s="112"/>
      <c r="K562" s="112"/>
      <c r="L562" s="112"/>
      <c r="M562" s="112"/>
      <c r="N562" s="112"/>
    </row>
    <row r="563" spans="4:14" ht="14.25" customHeight="1" x14ac:dyDescent="0.2">
      <c r="D563" s="112"/>
      <c r="E563" s="112"/>
      <c r="F563" s="112"/>
      <c r="G563" s="112"/>
      <c r="H563" s="112"/>
      <c r="I563" s="112"/>
      <c r="J563" s="112"/>
      <c r="K563" s="112"/>
      <c r="L563" s="112"/>
      <c r="M563" s="112"/>
      <c r="N563" s="112"/>
    </row>
    <row r="564" spans="4:14" ht="14.25" customHeight="1" x14ac:dyDescent="0.2">
      <c r="D564" s="112"/>
      <c r="E564" s="112"/>
      <c r="F564" s="112"/>
      <c r="G564" s="112"/>
      <c r="H564" s="112"/>
      <c r="I564" s="112"/>
      <c r="J564" s="112"/>
      <c r="K564" s="112"/>
      <c r="L564" s="112"/>
      <c r="M564" s="112"/>
      <c r="N564" s="112"/>
    </row>
    <row r="565" spans="4:14" ht="14.25" customHeight="1" x14ac:dyDescent="0.2">
      <c r="D565" s="112"/>
      <c r="E565" s="112"/>
      <c r="F565" s="112"/>
      <c r="G565" s="112"/>
      <c r="H565" s="112"/>
      <c r="I565" s="112"/>
      <c r="J565" s="112"/>
      <c r="K565" s="112"/>
      <c r="L565" s="112"/>
      <c r="M565" s="112"/>
      <c r="N565" s="112"/>
    </row>
    <row r="566" spans="4:14" ht="14.25" customHeight="1" x14ac:dyDescent="0.2">
      <c r="D566" s="112"/>
      <c r="E566" s="112"/>
      <c r="F566" s="112"/>
      <c r="G566" s="112"/>
      <c r="H566" s="112"/>
      <c r="I566" s="112"/>
      <c r="J566" s="112"/>
      <c r="K566" s="112"/>
      <c r="L566" s="112"/>
      <c r="M566" s="112"/>
      <c r="N566" s="112"/>
    </row>
    <row r="567" spans="4:14" ht="14.25" customHeight="1" x14ac:dyDescent="0.2">
      <c r="D567" s="112"/>
      <c r="E567" s="112"/>
      <c r="F567" s="112"/>
      <c r="G567" s="112"/>
      <c r="H567" s="112"/>
      <c r="I567" s="112"/>
      <c r="J567" s="112"/>
      <c r="K567" s="112"/>
      <c r="L567" s="112"/>
      <c r="M567" s="112"/>
      <c r="N567" s="112"/>
    </row>
    <row r="568" spans="4:14" ht="14.25" customHeight="1" x14ac:dyDescent="0.2">
      <c r="D568" s="112"/>
      <c r="E568" s="112"/>
      <c r="F568" s="112"/>
      <c r="G568" s="112"/>
      <c r="H568" s="112"/>
      <c r="I568" s="112"/>
      <c r="J568" s="112"/>
      <c r="K568" s="112"/>
      <c r="L568" s="112"/>
      <c r="M568" s="112"/>
      <c r="N568" s="112"/>
    </row>
    <row r="569" spans="4:14" ht="14.25" customHeight="1" x14ac:dyDescent="0.2">
      <c r="D569" s="112"/>
      <c r="E569" s="112"/>
      <c r="F569" s="112"/>
      <c r="G569" s="112"/>
      <c r="H569" s="112"/>
      <c r="I569" s="112"/>
      <c r="J569" s="112"/>
      <c r="K569" s="112"/>
      <c r="L569" s="112"/>
      <c r="M569" s="112"/>
      <c r="N569" s="112"/>
    </row>
    <row r="570" spans="4:14" ht="14.25" customHeight="1" x14ac:dyDescent="0.2">
      <c r="D570" s="112"/>
      <c r="E570" s="112"/>
      <c r="F570" s="112"/>
      <c r="G570" s="112"/>
      <c r="H570" s="112"/>
      <c r="I570" s="112"/>
      <c r="J570" s="112"/>
      <c r="K570" s="112"/>
      <c r="L570" s="112"/>
      <c r="M570" s="112"/>
      <c r="N570" s="112"/>
    </row>
    <row r="571" spans="4:14" ht="14.25" customHeight="1" x14ac:dyDescent="0.2">
      <c r="D571" s="112"/>
      <c r="E571" s="112"/>
      <c r="F571" s="112"/>
      <c r="G571" s="112"/>
      <c r="H571" s="112"/>
      <c r="I571" s="112"/>
      <c r="J571" s="112"/>
      <c r="K571" s="112"/>
      <c r="L571" s="112"/>
      <c r="M571" s="112"/>
      <c r="N571" s="112"/>
    </row>
    <row r="572" spans="4:14" ht="14.25" customHeight="1" x14ac:dyDescent="0.2">
      <c r="D572" s="112"/>
      <c r="E572" s="112"/>
      <c r="F572" s="112"/>
      <c r="G572" s="112"/>
      <c r="H572" s="112"/>
      <c r="I572" s="112"/>
      <c r="J572" s="112"/>
      <c r="K572" s="112"/>
      <c r="L572" s="112"/>
      <c r="M572" s="112"/>
      <c r="N572" s="112"/>
    </row>
    <row r="573" spans="4:14" ht="14.25" customHeight="1" x14ac:dyDescent="0.2">
      <c r="D573" s="112"/>
      <c r="E573" s="112"/>
      <c r="F573" s="112"/>
      <c r="G573" s="112"/>
      <c r="H573" s="112"/>
      <c r="I573" s="112"/>
      <c r="J573" s="112"/>
      <c r="K573" s="112"/>
      <c r="L573" s="112"/>
      <c r="M573" s="112"/>
      <c r="N573" s="112"/>
    </row>
    <row r="574" spans="4:14" ht="14.25" customHeight="1" x14ac:dyDescent="0.2">
      <c r="D574" s="112"/>
      <c r="E574" s="112"/>
      <c r="F574" s="112"/>
      <c r="G574" s="112"/>
      <c r="H574" s="112"/>
      <c r="I574" s="112"/>
      <c r="J574" s="112"/>
      <c r="K574" s="112"/>
      <c r="L574" s="112"/>
      <c r="M574" s="112"/>
      <c r="N574" s="112"/>
    </row>
    <row r="575" spans="4:14" ht="14.25" customHeight="1" x14ac:dyDescent="0.2">
      <c r="D575" s="112"/>
      <c r="E575" s="112"/>
      <c r="F575" s="112"/>
      <c r="G575" s="112"/>
      <c r="H575" s="112"/>
      <c r="I575" s="112"/>
      <c r="J575" s="112"/>
      <c r="K575" s="112"/>
      <c r="L575" s="112"/>
      <c r="M575" s="112"/>
      <c r="N575" s="112"/>
    </row>
    <row r="576" spans="4:14" ht="14.25" customHeight="1" x14ac:dyDescent="0.2">
      <c r="D576" s="112"/>
      <c r="E576" s="112"/>
      <c r="F576" s="112"/>
      <c r="G576" s="112"/>
      <c r="H576" s="112"/>
      <c r="I576" s="112"/>
      <c r="J576" s="112"/>
      <c r="K576" s="112"/>
      <c r="L576" s="112"/>
      <c r="M576" s="112"/>
      <c r="N576" s="112"/>
    </row>
    <row r="577" spans="4:14" ht="14.25" customHeight="1" x14ac:dyDescent="0.2">
      <c r="D577" s="112"/>
      <c r="E577" s="112"/>
      <c r="F577" s="112"/>
      <c r="G577" s="112"/>
      <c r="H577" s="112"/>
      <c r="I577" s="112"/>
      <c r="J577" s="112"/>
      <c r="K577" s="112"/>
      <c r="L577" s="112"/>
      <c r="M577" s="112"/>
      <c r="N577" s="112"/>
    </row>
    <row r="578" spans="4:14" ht="14.25" customHeight="1" x14ac:dyDescent="0.2">
      <c r="D578" s="112"/>
      <c r="E578" s="112"/>
      <c r="F578" s="112"/>
      <c r="G578" s="112"/>
      <c r="H578" s="112"/>
      <c r="I578" s="112"/>
      <c r="J578" s="112"/>
      <c r="K578" s="112"/>
      <c r="L578" s="112"/>
      <c r="M578" s="112"/>
      <c r="N578" s="112"/>
    </row>
    <row r="579" spans="4:14" ht="14.25" customHeight="1" x14ac:dyDescent="0.2">
      <c r="D579" s="112"/>
      <c r="E579" s="112"/>
      <c r="F579" s="112"/>
      <c r="G579" s="112"/>
      <c r="H579" s="112"/>
      <c r="I579" s="112"/>
      <c r="J579" s="112"/>
      <c r="K579" s="112"/>
      <c r="L579" s="112"/>
      <c r="M579" s="112"/>
      <c r="N579" s="112"/>
    </row>
    <row r="580" spans="4:14" ht="14.25" customHeight="1" x14ac:dyDescent="0.2">
      <c r="D580" s="112"/>
      <c r="E580" s="112"/>
      <c r="F580" s="112"/>
      <c r="G580" s="112"/>
      <c r="H580" s="112"/>
      <c r="I580" s="112"/>
      <c r="J580" s="112"/>
      <c r="K580" s="112"/>
      <c r="L580" s="112"/>
      <c r="M580" s="112"/>
      <c r="N580" s="112"/>
    </row>
    <row r="581" spans="4:14" ht="14.25" customHeight="1" x14ac:dyDescent="0.2">
      <c r="D581" s="112"/>
      <c r="E581" s="112"/>
      <c r="F581" s="112"/>
      <c r="G581" s="112"/>
      <c r="H581" s="112"/>
      <c r="I581" s="112"/>
      <c r="J581" s="112"/>
      <c r="K581" s="112"/>
      <c r="L581" s="112"/>
      <c r="M581" s="112"/>
      <c r="N581" s="112"/>
    </row>
    <row r="582" spans="4:14" ht="14.25" customHeight="1" x14ac:dyDescent="0.2">
      <c r="D582" s="112"/>
      <c r="E582" s="112"/>
      <c r="F582" s="112"/>
      <c r="G582" s="112"/>
      <c r="H582" s="112"/>
      <c r="I582" s="112"/>
      <c r="J582" s="112"/>
      <c r="K582" s="112"/>
      <c r="L582" s="112"/>
      <c r="M582" s="112"/>
      <c r="N582" s="112"/>
    </row>
    <row r="583" spans="4:14" ht="14.25" customHeight="1" x14ac:dyDescent="0.2">
      <c r="D583" s="112"/>
      <c r="E583" s="112"/>
      <c r="F583" s="112"/>
      <c r="G583" s="112"/>
      <c r="H583" s="112"/>
      <c r="I583" s="112"/>
      <c r="J583" s="112"/>
      <c r="K583" s="112"/>
      <c r="L583" s="112"/>
      <c r="M583" s="112"/>
      <c r="N583" s="112"/>
    </row>
    <row r="584" spans="4:14" ht="14.25" customHeight="1" x14ac:dyDescent="0.2">
      <c r="D584" s="112"/>
      <c r="E584" s="112"/>
      <c r="F584" s="112"/>
      <c r="G584" s="112"/>
      <c r="H584" s="112"/>
      <c r="I584" s="112"/>
      <c r="J584" s="112"/>
      <c r="K584" s="112"/>
      <c r="L584" s="112"/>
      <c r="M584" s="112"/>
      <c r="N584" s="112"/>
    </row>
    <row r="585" spans="4:14" ht="14.25" customHeight="1" x14ac:dyDescent="0.2">
      <c r="D585" s="112"/>
      <c r="E585" s="112"/>
      <c r="F585" s="112"/>
      <c r="G585" s="112"/>
      <c r="H585" s="112"/>
      <c r="I585" s="112"/>
      <c r="J585" s="112"/>
      <c r="K585" s="112"/>
      <c r="L585" s="112"/>
      <c r="M585" s="112"/>
      <c r="N585" s="112"/>
    </row>
    <row r="586" spans="4:14" ht="14.25" customHeight="1" x14ac:dyDescent="0.2">
      <c r="D586" s="112"/>
      <c r="E586" s="112"/>
      <c r="F586" s="112"/>
      <c r="G586" s="112"/>
      <c r="H586" s="112"/>
      <c r="I586" s="112"/>
      <c r="J586" s="112"/>
      <c r="K586" s="112"/>
      <c r="L586" s="112"/>
      <c r="M586" s="112"/>
      <c r="N586" s="112"/>
    </row>
    <row r="587" spans="4:14" ht="14.25" customHeight="1" x14ac:dyDescent="0.2">
      <c r="D587" s="112"/>
      <c r="E587" s="112"/>
      <c r="F587" s="112"/>
      <c r="G587" s="112"/>
      <c r="H587" s="112"/>
      <c r="I587" s="112"/>
      <c r="J587" s="112"/>
      <c r="K587" s="112"/>
      <c r="L587" s="112"/>
      <c r="M587" s="112"/>
      <c r="N587" s="112"/>
    </row>
    <row r="588" spans="4:14" ht="14.25" customHeight="1" x14ac:dyDescent="0.2">
      <c r="D588" s="112"/>
      <c r="E588" s="112"/>
      <c r="F588" s="112"/>
      <c r="G588" s="112"/>
      <c r="H588" s="112"/>
      <c r="I588" s="112"/>
      <c r="J588" s="112"/>
      <c r="K588" s="112"/>
      <c r="L588" s="112"/>
      <c r="M588" s="112"/>
      <c r="N588" s="112"/>
    </row>
    <row r="589" spans="4:14" ht="14.25" customHeight="1" x14ac:dyDescent="0.2">
      <c r="D589" s="112"/>
      <c r="E589" s="112"/>
      <c r="F589" s="112"/>
      <c r="G589" s="112"/>
      <c r="H589" s="112"/>
      <c r="I589" s="112"/>
      <c r="J589" s="112"/>
      <c r="K589" s="112"/>
      <c r="L589" s="112"/>
      <c r="M589" s="112"/>
      <c r="N589" s="112"/>
    </row>
    <row r="590" spans="4:14" ht="14.25" customHeight="1" x14ac:dyDescent="0.2">
      <c r="D590" s="112"/>
      <c r="E590" s="112"/>
      <c r="F590" s="112"/>
      <c r="G590" s="112"/>
      <c r="H590" s="112"/>
      <c r="I590" s="112"/>
      <c r="J590" s="112"/>
      <c r="K590" s="112"/>
      <c r="L590" s="112"/>
      <c r="M590" s="112"/>
      <c r="N590" s="112"/>
    </row>
    <row r="591" spans="4:14" ht="14.25" customHeight="1" x14ac:dyDescent="0.2">
      <c r="D591" s="112"/>
      <c r="E591" s="112"/>
      <c r="F591" s="112"/>
      <c r="G591" s="112"/>
      <c r="H591" s="112"/>
      <c r="I591" s="112"/>
      <c r="J591" s="112"/>
      <c r="K591" s="112"/>
      <c r="L591" s="112"/>
      <c r="M591" s="112"/>
      <c r="N591" s="112"/>
    </row>
    <row r="592" spans="4:14" ht="14.25" customHeight="1" x14ac:dyDescent="0.2"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</row>
    <row r="593" spans="4:14" ht="14.25" customHeight="1" x14ac:dyDescent="0.2"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</row>
    <row r="594" spans="4:14" ht="14.25" customHeight="1" x14ac:dyDescent="0.2"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</row>
    <row r="595" spans="4:14" ht="14.25" customHeight="1" x14ac:dyDescent="0.2">
      <c r="D595" s="112"/>
      <c r="E595" s="112"/>
      <c r="F595" s="112"/>
      <c r="G595" s="112"/>
      <c r="H595" s="112"/>
      <c r="I595" s="112"/>
      <c r="J595" s="112"/>
      <c r="K595" s="112"/>
      <c r="L595" s="112"/>
      <c r="M595" s="112"/>
      <c r="N595" s="112"/>
    </row>
    <row r="596" spans="4:14" ht="14.25" customHeight="1" x14ac:dyDescent="0.2">
      <c r="D596" s="112"/>
      <c r="E596" s="112"/>
      <c r="F596" s="112"/>
      <c r="G596" s="112"/>
      <c r="H596" s="112"/>
      <c r="I596" s="112"/>
      <c r="J596" s="112"/>
      <c r="K596" s="112"/>
      <c r="L596" s="112"/>
      <c r="M596" s="112"/>
      <c r="N596" s="112"/>
    </row>
    <row r="597" spans="4:14" ht="14.25" customHeight="1" x14ac:dyDescent="0.2">
      <c r="D597" s="112"/>
      <c r="E597" s="112"/>
      <c r="F597" s="112"/>
      <c r="G597" s="112"/>
      <c r="H597" s="112"/>
      <c r="I597" s="112"/>
      <c r="J597" s="112"/>
      <c r="K597" s="112"/>
      <c r="L597" s="112"/>
      <c r="M597" s="112"/>
      <c r="N597" s="112"/>
    </row>
    <row r="598" spans="4:14" ht="14.25" customHeight="1" x14ac:dyDescent="0.2">
      <c r="D598" s="112"/>
      <c r="E598" s="112"/>
      <c r="F598" s="112"/>
      <c r="G598" s="112"/>
      <c r="H598" s="112"/>
      <c r="I598" s="112"/>
      <c r="J598" s="112"/>
      <c r="K598" s="112"/>
      <c r="L598" s="112"/>
      <c r="M598" s="112"/>
      <c r="N598" s="112"/>
    </row>
    <row r="599" spans="4:14" ht="14.25" customHeight="1" x14ac:dyDescent="0.2">
      <c r="D599" s="112"/>
      <c r="E599" s="112"/>
      <c r="F599" s="112"/>
      <c r="G599" s="112"/>
      <c r="H599" s="112"/>
      <c r="I599" s="112"/>
      <c r="J599" s="112"/>
      <c r="K599" s="112"/>
      <c r="L599" s="112"/>
      <c r="M599" s="112"/>
      <c r="N599" s="112"/>
    </row>
    <row r="600" spans="4:14" ht="14.25" customHeight="1" x14ac:dyDescent="0.2">
      <c r="D600" s="112"/>
      <c r="E600" s="112"/>
      <c r="F600" s="112"/>
      <c r="G600" s="112"/>
      <c r="H600" s="112"/>
      <c r="I600" s="112"/>
      <c r="J600" s="112"/>
      <c r="K600" s="112"/>
      <c r="L600" s="112"/>
      <c r="M600" s="112"/>
      <c r="N600" s="112"/>
    </row>
    <row r="601" spans="4:14" ht="14.25" customHeight="1" x14ac:dyDescent="0.2">
      <c r="D601" s="112"/>
      <c r="E601" s="112"/>
      <c r="F601" s="112"/>
      <c r="G601" s="112"/>
      <c r="H601" s="112"/>
      <c r="I601" s="112"/>
      <c r="J601" s="112"/>
      <c r="K601" s="112"/>
      <c r="L601" s="112"/>
      <c r="M601" s="112"/>
      <c r="N601" s="112"/>
    </row>
    <row r="602" spans="4:14" ht="14.25" customHeight="1" x14ac:dyDescent="0.2">
      <c r="D602" s="112"/>
      <c r="E602" s="112"/>
      <c r="F602" s="112"/>
      <c r="G602" s="112"/>
      <c r="H602" s="112"/>
      <c r="I602" s="112"/>
      <c r="J602" s="112"/>
      <c r="K602" s="112"/>
      <c r="L602" s="112"/>
      <c r="M602" s="112"/>
      <c r="N602" s="112"/>
    </row>
    <row r="603" spans="4:14" ht="14.25" customHeight="1" x14ac:dyDescent="0.2">
      <c r="D603" s="112"/>
      <c r="E603" s="112"/>
      <c r="F603" s="112"/>
      <c r="G603" s="112"/>
      <c r="H603" s="112"/>
      <c r="I603" s="112"/>
      <c r="J603" s="112"/>
      <c r="K603" s="112"/>
      <c r="L603" s="112"/>
      <c r="M603" s="112"/>
      <c r="N603" s="112"/>
    </row>
    <row r="604" spans="4:14" ht="14.25" customHeight="1" x14ac:dyDescent="0.2">
      <c r="D604" s="112"/>
      <c r="E604" s="112"/>
      <c r="F604" s="112"/>
      <c r="G604" s="112"/>
      <c r="H604" s="112"/>
      <c r="I604" s="112"/>
      <c r="J604" s="112"/>
      <c r="K604" s="112"/>
      <c r="L604" s="112"/>
      <c r="M604" s="112"/>
      <c r="N604" s="112"/>
    </row>
    <row r="605" spans="4:14" ht="14.25" customHeight="1" x14ac:dyDescent="0.2">
      <c r="D605" s="112"/>
      <c r="E605" s="112"/>
      <c r="F605" s="112"/>
      <c r="G605" s="112"/>
      <c r="H605" s="112"/>
      <c r="I605" s="112"/>
      <c r="J605" s="112"/>
      <c r="K605" s="112"/>
      <c r="L605" s="112"/>
      <c r="M605" s="112"/>
      <c r="N605" s="112"/>
    </row>
    <row r="606" spans="4:14" ht="14.25" customHeight="1" x14ac:dyDescent="0.2">
      <c r="D606" s="112"/>
      <c r="E606" s="112"/>
      <c r="F606" s="112"/>
      <c r="G606" s="112"/>
      <c r="H606" s="112"/>
      <c r="I606" s="112"/>
      <c r="J606" s="112"/>
      <c r="K606" s="112"/>
      <c r="L606" s="112"/>
      <c r="M606" s="112"/>
      <c r="N606" s="112"/>
    </row>
    <row r="607" spans="4:14" ht="14.25" customHeight="1" x14ac:dyDescent="0.2">
      <c r="D607" s="112"/>
      <c r="E607" s="112"/>
      <c r="F607" s="112"/>
      <c r="G607" s="112"/>
      <c r="H607" s="112"/>
      <c r="I607" s="112"/>
      <c r="J607" s="112"/>
      <c r="K607" s="112"/>
      <c r="L607" s="112"/>
      <c r="M607" s="112"/>
      <c r="N607" s="112"/>
    </row>
    <row r="608" spans="4:14" ht="14.25" customHeight="1" x14ac:dyDescent="0.2">
      <c r="D608" s="112"/>
      <c r="E608" s="112"/>
      <c r="F608" s="112"/>
      <c r="G608" s="112"/>
      <c r="H608" s="112"/>
      <c r="I608" s="112"/>
      <c r="J608" s="112"/>
      <c r="K608" s="112"/>
      <c r="L608" s="112"/>
      <c r="M608" s="112"/>
      <c r="N608" s="112"/>
    </row>
    <row r="609" spans="4:14" ht="14.25" customHeight="1" x14ac:dyDescent="0.2">
      <c r="D609" s="112"/>
      <c r="E609" s="112"/>
      <c r="F609" s="112"/>
      <c r="G609" s="112"/>
      <c r="H609" s="112"/>
      <c r="I609" s="112"/>
      <c r="J609" s="112"/>
      <c r="K609" s="112"/>
      <c r="L609" s="112"/>
      <c r="M609" s="112"/>
      <c r="N609" s="112"/>
    </row>
    <row r="610" spans="4:14" ht="14.25" customHeight="1" x14ac:dyDescent="0.2">
      <c r="D610" s="112"/>
      <c r="E610" s="112"/>
      <c r="F610" s="112"/>
      <c r="G610" s="112"/>
      <c r="H610" s="112"/>
      <c r="I610" s="112"/>
      <c r="J610" s="112"/>
      <c r="K610" s="112"/>
      <c r="L610" s="112"/>
      <c r="M610" s="112"/>
      <c r="N610" s="112"/>
    </row>
    <row r="611" spans="4:14" ht="14.25" customHeight="1" x14ac:dyDescent="0.2">
      <c r="D611" s="112"/>
      <c r="E611" s="112"/>
      <c r="F611" s="112"/>
      <c r="G611" s="112"/>
      <c r="H611" s="112"/>
      <c r="I611" s="112"/>
      <c r="J611" s="112"/>
      <c r="K611" s="112"/>
      <c r="L611" s="112"/>
      <c r="M611" s="112"/>
      <c r="N611" s="112"/>
    </row>
    <row r="612" spans="4:14" ht="14.25" customHeight="1" x14ac:dyDescent="0.2">
      <c r="D612" s="112"/>
      <c r="E612" s="112"/>
      <c r="F612" s="112"/>
      <c r="G612" s="112"/>
      <c r="H612" s="112"/>
      <c r="I612" s="112"/>
      <c r="J612" s="112"/>
      <c r="K612" s="112"/>
      <c r="L612" s="112"/>
      <c r="M612" s="112"/>
      <c r="N612" s="112"/>
    </row>
    <row r="613" spans="4:14" ht="14.25" customHeight="1" x14ac:dyDescent="0.2">
      <c r="D613" s="112"/>
      <c r="E613" s="112"/>
      <c r="F613" s="112"/>
      <c r="G613" s="112"/>
      <c r="H613" s="112"/>
      <c r="I613" s="112"/>
      <c r="J613" s="112"/>
      <c r="K613" s="112"/>
      <c r="L613" s="112"/>
      <c r="M613" s="112"/>
      <c r="N613" s="112"/>
    </row>
    <row r="614" spans="4:14" ht="14.25" customHeight="1" x14ac:dyDescent="0.2">
      <c r="D614" s="112"/>
      <c r="E614" s="112"/>
      <c r="F614" s="112"/>
      <c r="G614" s="112"/>
      <c r="H614" s="112"/>
      <c r="I614" s="112"/>
      <c r="J614" s="112"/>
      <c r="K614" s="112"/>
      <c r="L614" s="112"/>
      <c r="M614" s="112"/>
      <c r="N614" s="112"/>
    </row>
    <row r="615" spans="4:14" ht="14.25" customHeight="1" x14ac:dyDescent="0.2">
      <c r="D615" s="112"/>
      <c r="E615" s="112"/>
      <c r="F615" s="112"/>
      <c r="G615" s="112"/>
      <c r="H615" s="112"/>
      <c r="I615" s="112"/>
      <c r="J615" s="112"/>
      <c r="K615" s="112"/>
      <c r="L615" s="112"/>
      <c r="M615" s="112"/>
      <c r="N615" s="112"/>
    </row>
    <row r="616" spans="4:14" ht="14.25" customHeight="1" x14ac:dyDescent="0.2">
      <c r="D616" s="112"/>
      <c r="E616" s="112"/>
      <c r="F616" s="112"/>
      <c r="G616" s="112"/>
      <c r="H616" s="112"/>
      <c r="I616" s="112"/>
      <c r="J616" s="112"/>
      <c r="K616" s="112"/>
      <c r="L616" s="112"/>
      <c r="M616" s="112"/>
      <c r="N616" s="112"/>
    </row>
    <row r="617" spans="4:14" ht="14.25" customHeight="1" x14ac:dyDescent="0.2">
      <c r="D617" s="112"/>
      <c r="E617" s="112"/>
      <c r="F617" s="112"/>
      <c r="G617" s="112"/>
      <c r="H617" s="112"/>
      <c r="I617" s="112"/>
      <c r="J617" s="112"/>
      <c r="K617" s="112"/>
      <c r="L617" s="112"/>
      <c r="M617" s="112"/>
      <c r="N617" s="112"/>
    </row>
    <row r="618" spans="4:14" ht="14.25" customHeight="1" x14ac:dyDescent="0.2">
      <c r="D618" s="112"/>
      <c r="E618" s="112"/>
      <c r="F618" s="112"/>
      <c r="G618" s="112"/>
      <c r="H618" s="112"/>
      <c r="I618" s="112"/>
      <c r="J618" s="112"/>
      <c r="K618" s="112"/>
      <c r="L618" s="112"/>
      <c r="M618" s="112"/>
      <c r="N618" s="112"/>
    </row>
    <row r="619" spans="4:14" ht="14.25" customHeight="1" x14ac:dyDescent="0.2">
      <c r="D619" s="112"/>
      <c r="E619" s="112"/>
      <c r="F619" s="112"/>
      <c r="G619" s="112"/>
      <c r="H619" s="112"/>
      <c r="I619" s="112"/>
      <c r="J619" s="112"/>
      <c r="K619" s="112"/>
      <c r="L619" s="112"/>
      <c r="M619" s="112"/>
      <c r="N619" s="112"/>
    </row>
    <row r="620" spans="4:14" ht="14.25" customHeight="1" x14ac:dyDescent="0.2">
      <c r="D620" s="112"/>
      <c r="E620" s="112"/>
      <c r="F620" s="112"/>
      <c r="G620" s="112"/>
      <c r="H620" s="112"/>
      <c r="I620" s="112"/>
      <c r="J620" s="112"/>
      <c r="K620" s="112"/>
      <c r="L620" s="112"/>
      <c r="M620" s="112"/>
      <c r="N620" s="112"/>
    </row>
    <row r="621" spans="4:14" ht="14.25" customHeight="1" x14ac:dyDescent="0.2">
      <c r="D621" s="112"/>
      <c r="E621" s="112"/>
      <c r="F621" s="112"/>
      <c r="G621" s="112"/>
      <c r="H621" s="112"/>
      <c r="I621" s="112"/>
      <c r="J621" s="112"/>
      <c r="K621" s="112"/>
      <c r="L621" s="112"/>
      <c r="M621" s="112"/>
      <c r="N621" s="112"/>
    </row>
    <row r="622" spans="4:14" ht="14.25" customHeight="1" x14ac:dyDescent="0.2">
      <c r="D622" s="112"/>
      <c r="E622" s="112"/>
      <c r="F622" s="112"/>
      <c r="G622" s="112"/>
      <c r="H622" s="112"/>
      <c r="I622" s="112"/>
      <c r="J622" s="112"/>
      <c r="K622" s="112"/>
      <c r="L622" s="112"/>
      <c r="M622" s="112"/>
      <c r="N622" s="112"/>
    </row>
    <row r="623" spans="4:14" ht="14.25" customHeight="1" x14ac:dyDescent="0.2">
      <c r="D623" s="112"/>
      <c r="E623" s="112"/>
      <c r="F623" s="112"/>
      <c r="G623" s="112"/>
      <c r="H623" s="112"/>
      <c r="I623" s="112"/>
      <c r="J623" s="112"/>
      <c r="K623" s="112"/>
      <c r="L623" s="112"/>
      <c r="M623" s="112"/>
      <c r="N623" s="112"/>
    </row>
    <row r="624" spans="4:14" ht="14.25" customHeight="1" x14ac:dyDescent="0.2">
      <c r="D624" s="112"/>
      <c r="E624" s="112"/>
      <c r="F624" s="112"/>
      <c r="G624" s="112"/>
      <c r="H624" s="112"/>
      <c r="I624" s="112"/>
      <c r="J624" s="112"/>
      <c r="K624" s="112"/>
      <c r="L624" s="112"/>
      <c r="M624" s="112"/>
      <c r="N624" s="112"/>
    </row>
    <row r="625" spans="4:14" ht="14.25" customHeight="1" x14ac:dyDescent="0.2">
      <c r="D625" s="112"/>
      <c r="E625" s="112"/>
      <c r="F625" s="112"/>
      <c r="G625" s="112"/>
      <c r="H625" s="112"/>
      <c r="I625" s="112"/>
      <c r="J625" s="112"/>
      <c r="K625" s="112"/>
      <c r="L625" s="112"/>
      <c r="M625" s="112"/>
      <c r="N625" s="112"/>
    </row>
    <row r="626" spans="4:14" ht="14.25" customHeight="1" x14ac:dyDescent="0.2">
      <c r="D626" s="112"/>
      <c r="E626" s="112"/>
      <c r="F626" s="112"/>
      <c r="G626" s="112"/>
      <c r="H626" s="112"/>
      <c r="I626" s="112"/>
      <c r="J626" s="112"/>
      <c r="K626" s="112"/>
      <c r="L626" s="112"/>
      <c r="M626" s="112"/>
      <c r="N626" s="112"/>
    </row>
    <row r="627" spans="4:14" ht="14.25" customHeight="1" x14ac:dyDescent="0.2"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</row>
    <row r="628" spans="4:14" ht="14.25" customHeight="1" x14ac:dyDescent="0.2"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</row>
    <row r="629" spans="4:14" ht="14.25" customHeight="1" x14ac:dyDescent="0.2"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</row>
    <row r="630" spans="4:14" ht="14.25" customHeight="1" x14ac:dyDescent="0.2">
      <c r="D630" s="112"/>
      <c r="E630" s="112"/>
      <c r="F630" s="112"/>
      <c r="G630" s="112"/>
      <c r="H630" s="112"/>
      <c r="I630" s="112"/>
      <c r="J630" s="112"/>
      <c r="K630" s="112"/>
      <c r="L630" s="112"/>
      <c r="M630" s="112"/>
      <c r="N630" s="112"/>
    </row>
    <row r="631" spans="4:14" ht="14.25" customHeight="1" x14ac:dyDescent="0.2">
      <c r="D631" s="112"/>
      <c r="E631" s="112"/>
      <c r="F631" s="112"/>
      <c r="G631" s="112"/>
      <c r="H631" s="112"/>
      <c r="I631" s="112"/>
      <c r="J631" s="112"/>
      <c r="K631" s="112"/>
      <c r="L631" s="112"/>
      <c r="M631" s="112"/>
      <c r="N631" s="112"/>
    </row>
    <row r="632" spans="4:14" ht="14.25" customHeight="1" x14ac:dyDescent="0.2">
      <c r="D632" s="112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</row>
    <row r="633" spans="4:14" ht="14.25" customHeight="1" x14ac:dyDescent="0.2">
      <c r="D633" s="112"/>
      <c r="E633" s="112"/>
      <c r="F633" s="112"/>
      <c r="G633" s="112"/>
      <c r="H633" s="112"/>
      <c r="I633" s="112"/>
      <c r="J633" s="112"/>
      <c r="K633" s="112"/>
      <c r="L633" s="112"/>
      <c r="M633" s="112"/>
      <c r="N633" s="112"/>
    </row>
    <row r="634" spans="4:14" ht="14.25" customHeight="1" x14ac:dyDescent="0.2">
      <c r="D634" s="112"/>
      <c r="E634" s="112"/>
      <c r="F634" s="112"/>
      <c r="G634" s="112"/>
      <c r="H634" s="112"/>
      <c r="I634" s="112"/>
      <c r="J634" s="112"/>
      <c r="K634" s="112"/>
      <c r="L634" s="112"/>
      <c r="M634" s="112"/>
      <c r="N634" s="112"/>
    </row>
    <row r="635" spans="4:14" ht="14.25" customHeight="1" x14ac:dyDescent="0.2">
      <c r="D635" s="112"/>
      <c r="E635" s="112"/>
      <c r="F635" s="112"/>
      <c r="G635" s="112"/>
      <c r="H635" s="112"/>
      <c r="I635" s="112"/>
      <c r="J635" s="112"/>
      <c r="K635" s="112"/>
      <c r="L635" s="112"/>
      <c r="M635" s="112"/>
      <c r="N635" s="112"/>
    </row>
    <row r="636" spans="4:14" ht="14.25" customHeight="1" x14ac:dyDescent="0.2">
      <c r="D636" s="112"/>
      <c r="E636" s="112"/>
      <c r="F636" s="112"/>
      <c r="G636" s="112"/>
      <c r="H636" s="112"/>
      <c r="I636" s="112"/>
      <c r="J636" s="112"/>
      <c r="K636" s="112"/>
      <c r="L636" s="112"/>
      <c r="M636" s="112"/>
      <c r="N636" s="112"/>
    </row>
    <row r="637" spans="4:14" ht="14.25" customHeight="1" x14ac:dyDescent="0.2">
      <c r="D637" s="112"/>
      <c r="E637" s="112"/>
      <c r="F637" s="112"/>
      <c r="G637" s="112"/>
      <c r="H637" s="112"/>
      <c r="I637" s="112"/>
      <c r="J637" s="112"/>
      <c r="K637" s="112"/>
      <c r="L637" s="112"/>
      <c r="M637" s="112"/>
      <c r="N637" s="112"/>
    </row>
    <row r="638" spans="4:14" ht="14.25" customHeight="1" x14ac:dyDescent="0.2">
      <c r="D638" s="112"/>
      <c r="E638" s="112"/>
      <c r="F638" s="112"/>
      <c r="G638" s="112"/>
      <c r="H638" s="112"/>
      <c r="I638" s="112"/>
      <c r="J638" s="112"/>
      <c r="K638" s="112"/>
      <c r="L638" s="112"/>
      <c r="M638" s="112"/>
      <c r="N638" s="112"/>
    </row>
    <row r="639" spans="4:14" ht="14.25" customHeight="1" x14ac:dyDescent="0.2">
      <c r="D639" s="112"/>
      <c r="E639" s="112"/>
      <c r="F639" s="112"/>
      <c r="G639" s="112"/>
      <c r="H639" s="112"/>
      <c r="I639" s="112"/>
      <c r="J639" s="112"/>
      <c r="K639" s="112"/>
      <c r="L639" s="112"/>
      <c r="M639" s="112"/>
      <c r="N639" s="112"/>
    </row>
    <row r="640" spans="4:14" ht="14.25" customHeight="1" x14ac:dyDescent="0.2">
      <c r="D640" s="112"/>
      <c r="E640" s="112"/>
      <c r="F640" s="112"/>
      <c r="G640" s="112"/>
      <c r="H640" s="112"/>
      <c r="I640" s="112"/>
      <c r="J640" s="112"/>
      <c r="K640" s="112"/>
      <c r="L640" s="112"/>
      <c r="M640" s="112"/>
      <c r="N640" s="112"/>
    </row>
    <row r="641" spans="4:14" ht="14.25" customHeight="1" x14ac:dyDescent="0.2">
      <c r="D641" s="112"/>
      <c r="E641" s="112"/>
      <c r="F641" s="112"/>
      <c r="G641" s="112"/>
      <c r="H641" s="112"/>
      <c r="I641" s="112"/>
      <c r="J641" s="112"/>
      <c r="K641" s="112"/>
      <c r="L641" s="112"/>
      <c r="M641" s="112"/>
      <c r="N641" s="112"/>
    </row>
    <row r="642" spans="4:14" ht="14.25" customHeight="1" x14ac:dyDescent="0.2">
      <c r="D642" s="112"/>
      <c r="E642" s="112"/>
      <c r="F642" s="112"/>
      <c r="G642" s="112"/>
      <c r="H642" s="112"/>
      <c r="I642" s="112"/>
      <c r="J642" s="112"/>
      <c r="K642" s="112"/>
      <c r="L642" s="112"/>
      <c r="M642" s="112"/>
      <c r="N642" s="112"/>
    </row>
    <row r="643" spans="4:14" ht="14.25" customHeight="1" x14ac:dyDescent="0.2">
      <c r="D643" s="112"/>
      <c r="E643" s="112"/>
      <c r="F643" s="112"/>
      <c r="G643" s="112"/>
      <c r="H643" s="112"/>
      <c r="I643" s="112"/>
      <c r="J643" s="112"/>
      <c r="K643" s="112"/>
      <c r="L643" s="112"/>
      <c r="M643" s="112"/>
      <c r="N643" s="112"/>
    </row>
    <row r="644" spans="4:14" ht="14.25" customHeight="1" x14ac:dyDescent="0.2">
      <c r="D644" s="112"/>
      <c r="E644" s="112"/>
      <c r="F644" s="112"/>
      <c r="G644" s="112"/>
      <c r="H644" s="112"/>
      <c r="I644" s="112"/>
      <c r="J644" s="112"/>
      <c r="K644" s="112"/>
      <c r="L644" s="112"/>
      <c r="M644" s="112"/>
      <c r="N644" s="112"/>
    </row>
    <row r="645" spans="4:14" ht="14.25" customHeight="1" x14ac:dyDescent="0.2">
      <c r="D645" s="112"/>
      <c r="E645" s="112"/>
      <c r="F645" s="112"/>
      <c r="G645" s="112"/>
      <c r="H645" s="112"/>
      <c r="I645" s="112"/>
      <c r="J645" s="112"/>
      <c r="K645" s="112"/>
      <c r="L645" s="112"/>
      <c r="M645" s="112"/>
      <c r="N645" s="112"/>
    </row>
    <row r="646" spans="4:14" ht="14.25" customHeight="1" x14ac:dyDescent="0.2">
      <c r="D646" s="112"/>
      <c r="E646" s="112"/>
      <c r="F646" s="112"/>
      <c r="G646" s="112"/>
      <c r="H646" s="112"/>
      <c r="I646" s="112"/>
      <c r="J646" s="112"/>
      <c r="K646" s="112"/>
      <c r="L646" s="112"/>
      <c r="M646" s="112"/>
      <c r="N646" s="112"/>
    </row>
    <row r="647" spans="4:14" ht="14.25" customHeight="1" x14ac:dyDescent="0.2">
      <c r="D647" s="112"/>
      <c r="E647" s="112"/>
      <c r="F647" s="112"/>
      <c r="G647" s="112"/>
      <c r="H647" s="112"/>
      <c r="I647" s="112"/>
      <c r="J647" s="112"/>
      <c r="K647" s="112"/>
      <c r="L647" s="112"/>
      <c r="M647" s="112"/>
      <c r="N647" s="112"/>
    </row>
    <row r="648" spans="4:14" ht="14.25" customHeight="1" x14ac:dyDescent="0.2">
      <c r="D648" s="112"/>
      <c r="E648" s="112"/>
      <c r="F648" s="112"/>
      <c r="G648" s="112"/>
      <c r="H648" s="112"/>
      <c r="I648" s="112"/>
      <c r="J648" s="112"/>
      <c r="K648" s="112"/>
      <c r="L648" s="112"/>
      <c r="M648" s="112"/>
      <c r="N648" s="112"/>
    </row>
    <row r="649" spans="4:14" ht="14.25" customHeight="1" x14ac:dyDescent="0.2">
      <c r="D649" s="112"/>
      <c r="E649" s="112"/>
      <c r="F649" s="112"/>
      <c r="G649" s="112"/>
      <c r="H649" s="112"/>
      <c r="I649" s="112"/>
      <c r="J649" s="112"/>
      <c r="K649" s="112"/>
      <c r="L649" s="112"/>
      <c r="M649" s="112"/>
      <c r="N649" s="112"/>
    </row>
    <row r="650" spans="4:14" ht="14.25" customHeight="1" x14ac:dyDescent="0.2">
      <c r="D650" s="112"/>
      <c r="E650" s="112"/>
      <c r="F650" s="112"/>
      <c r="G650" s="112"/>
      <c r="H650" s="112"/>
      <c r="I650" s="112"/>
      <c r="J650" s="112"/>
      <c r="K650" s="112"/>
      <c r="L650" s="112"/>
      <c r="M650" s="112"/>
      <c r="N650" s="112"/>
    </row>
    <row r="651" spans="4:14" ht="14.25" customHeight="1" x14ac:dyDescent="0.2">
      <c r="D651" s="112"/>
      <c r="E651" s="112"/>
      <c r="F651" s="112"/>
      <c r="G651" s="112"/>
      <c r="H651" s="112"/>
      <c r="I651" s="112"/>
      <c r="J651" s="112"/>
      <c r="K651" s="112"/>
      <c r="L651" s="112"/>
      <c r="M651" s="112"/>
      <c r="N651" s="112"/>
    </row>
    <row r="652" spans="4:14" ht="14.25" customHeight="1" x14ac:dyDescent="0.2">
      <c r="D652" s="112"/>
      <c r="E652" s="112"/>
      <c r="F652" s="112"/>
      <c r="G652" s="112"/>
      <c r="H652" s="112"/>
      <c r="I652" s="112"/>
      <c r="J652" s="112"/>
      <c r="K652" s="112"/>
      <c r="L652" s="112"/>
      <c r="M652" s="112"/>
      <c r="N652" s="112"/>
    </row>
    <row r="653" spans="4:14" ht="14.25" customHeight="1" x14ac:dyDescent="0.2">
      <c r="D653" s="112"/>
      <c r="E653" s="112"/>
      <c r="F653" s="112"/>
      <c r="G653" s="112"/>
      <c r="H653" s="112"/>
      <c r="I653" s="112"/>
      <c r="J653" s="112"/>
      <c r="K653" s="112"/>
      <c r="L653" s="112"/>
      <c r="M653" s="112"/>
      <c r="N653" s="112"/>
    </row>
    <row r="654" spans="4:14" ht="14.25" customHeight="1" x14ac:dyDescent="0.2">
      <c r="D654" s="112"/>
      <c r="E654" s="112"/>
      <c r="F654" s="112"/>
      <c r="G654" s="112"/>
      <c r="H654" s="112"/>
      <c r="I654" s="112"/>
      <c r="J654" s="112"/>
      <c r="K654" s="112"/>
      <c r="L654" s="112"/>
      <c r="M654" s="112"/>
      <c r="N654" s="112"/>
    </row>
    <row r="655" spans="4:14" ht="14.25" customHeight="1" x14ac:dyDescent="0.2">
      <c r="D655" s="112"/>
      <c r="E655" s="112"/>
      <c r="F655" s="112"/>
      <c r="G655" s="112"/>
      <c r="H655" s="112"/>
      <c r="I655" s="112"/>
      <c r="J655" s="112"/>
      <c r="K655" s="112"/>
      <c r="L655" s="112"/>
      <c r="M655" s="112"/>
      <c r="N655" s="112"/>
    </row>
    <row r="656" spans="4:14" ht="14.25" customHeight="1" x14ac:dyDescent="0.2">
      <c r="D656" s="112"/>
      <c r="E656" s="112"/>
      <c r="F656" s="112"/>
      <c r="G656" s="112"/>
      <c r="H656" s="112"/>
      <c r="I656" s="112"/>
      <c r="J656" s="112"/>
      <c r="K656" s="112"/>
      <c r="L656" s="112"/>
      <c r="M656" s="112"/>
      <c r="N656" s="112"/>
    </row>
    <row r="657" spans="4:14" ht="14.25" customHeight="1" x14ac:dyDescent="0.2">
      <c r="D657" s="112"/>
      <c r="E657" s="112"/>
      <c r="F657" s="112"/>
      <c r="G657" s="112"/>
      <c r="H657" s="112"/>
      <c r="I657" s="112"/>
      <c r="J657" s="112"/>
      <c r="K657" s="112"/>
      <c r="L657" s="112"/>
      <c r="M657" s="112"/>
      <c r="N657" s="112"/>
    </row>
    <row r="658" spans="4:14" ht="14.25" customHeight="1" x14ac:dyDescent="0.2">
      <c r="D658" s="112"/>
      <c r="E658" s="112"/>
      <c r="F658" s="112"/>
      <c r="G658" s="112"/>
      <c r="H658" s="112"/>
      <c r="I658" s="112"/>
      <c r="J658" s="112"/>
      <c r="K658" s="112"/>
      <c r="L658" s="112"/>
      <c r="M658" s="112"/>
      <c r="N658" s="112"/>
    </row>
    <row r="659" spans="4:14" ht="14.25" customHeight="1" x14ac:dyDescent="0.2">
      <c r="D659" s="112"/>
      <c r="E659" s="112"/>
      <c r="F659" s="112"/>
      <c r="G659" s="112"/>
      <c r="H659" s="112"/>
      <c r="I659" s="112"/>
      <c r="J659" s="112"/>
      <c r="K659" s="112"/>
      <c r="L659" s="112"/>
      <c r="M659" s="112"/>
      <c r="N659" s="112"/>
    </row>
    <row r="660" spans="4:14" ht="14.25" customHeight="1" x14ac:dyDescent="0.2">
      <c r="D660" s="112"/>
      <c r="E660" s="112"/>
      <c r="F660" s="112"/>
      <c r="G660" s="112"/>
      <c r="H660" s="112"/>
      <c r="I660" s="112"/>
      <c r="J660" s="112"/>
      <c r="K660" s="112"/>
      <c r="L660" s="112"/>
      <c r="M660" s="112"/>
      <c r="N660" s="112"/>
    </row>
    <row r="661" spans="4:14" ht="14.25" customHeight="1" x14ac:dyDescent="0.2">
      <c r="D661" s="112"/>
      <c r="E661" s="112"/>
      <c r="F661" s="112"/>
      <c r="G661" s="112"/>
      <c r="H661" s="112"/>
      <c r="I661" s="112"/>
      <c r="J661" s="112"/>
      <c r="K661" s="112"/>
      <c r="L661" s="112"/>
      <c r="M661" s="112"/>
      <c r="N661" s="112"/>
    </row>
    <row r="662" spans="4:14" ht="14.25" customHeight="1" x14ac:dyDescent="0.2"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</row>
    <row r="663" spans="4:14" ht="14.25" customHeight="1" x14ac:dyDescent="0.2"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</row>
    <row r="664" spans="4:14" ht="14.25" customHeight="1" x14ac:dyDescent="0.2"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</row>
    <row r="665" spans="4:14" ht="14.25" customHeight="1" x14ac:dyDescent="0.2">
      <c r="D665" s="112"/>
      <c r="E665" s="112"/>
      <c r="F665" s="112"/>
      <c r="G665" s="112"/>
      <c r="H665" s="112"/>
      <c r="I665" s="112"/>
      <c r="J665" s="112"/>
      <c r="K665" s="112"/>
      <c r="L665" s="112"/>
      <c r="M665" s="112"/>
      <c r="N665" s="112"/>
    </row>
    <row r="666" spans="4:14" ht="14.25" customHeight="1" x14ac:dyDescent="0.2">
      <c r="D666" s="112"/>
      <c r="E666" s="112"/>
      <c r="F666" s="112"/>
      <c r="G666" s="112"/>
      <c r="H666" s="112"/>
      <c r="I666" s="112"/>
      <c r="J666" s="112"/>
      <c r="K666" s="112"/>
      <c r="L666" s="112"/>
      <c r="M666" s="112"/>
      <c r="N666" s="112"/>
    </row>
    <row r="667" spans="4:14" ht="14.25" customHeight="1" x14ac:dyDescent="0.2">
      <c r="D667" s="112"/>
      <c r="E667" s="112"/>
      <c r="F667" s="112"/>
      <c r="G667" s="112"/>
      <c r="H667" s="112"/>
      <c r="I667" s="112"/>
      <c r="J667" s="112"/>
      <c r="K667" s="112"/>
      <c r="L667" s="112"/>
      <c r="M667" s="112"/>
      <c r="N667" s="112"/>
    </row>
    <row r="668" spans="4:14" ht="14.25" customHeight="1" x14ac:dyDescent="0.2">
      <c r="D668" s="112"/>
      <c r="E668" s="112"/>
      <c r="F668" s="112"/>
      <c r="G668" s="112"/>
      <c r="H668" s="112"/>
      <c r="I668" s="112"/>
      <c r="J668" s="112"/>
      <c r="K668" s="112"/>
      <c r="L668" s="112"/>
      <c r="M668" s="112"/>
      <c r="N668" s="112"/>
    </row>
    <row r="669" spans="4:14" ht="14.25" customHeight="1" x14ac:dyDescent="0.2">
      <c r="D669" s="112"/>
      <c r="E669" s="112"/>
      <c r="F669" s="112"/>
      <c r="G669" s="112"/>
      <c r="H669" s="112"/>
      <c r="I669" s="112"/>
      <c r="J669" s="112"/>
      <c r="K669" s="112"/>
      <c r="L669" s="112"/>
      <c r="M669" s="112"/>
      <c r="N669" s="112"/>
    </row>
    <row r="670" spans="4:14" ht="14.25" customHeight="1" x14ac:dyDescent="0.2">
      <c r="D670" s="112"/>
      <c r="E670" s="112"/>
      <c r="F670" s="112"/>
      <c r="G670" s="112"/>
      <c r="H670" s="112"/>
      <c r="I670" s="112"/>
      <c r="J670" s="112"/>
      <c r="K670" s="112"/>
      <c r="L670" s="112"/>
      <c r="M670" s="112"/>
      <c r="N670" s="112"/>
    </row>
    <row r="671" spans="4:14" ht="14.25" customHeight="1" x14ac:dyDescent="0.2">
      <c r="D671" s="112"/>
      <c r="E671" s="112"/>
      <c r="F671" s="112"/>
      <c r="G671" s="112"/>
      <c r="H671" s="112"/>
      <c r="I671" s="112"/>
      <c r="J671" s="112"/>
      <c r="K671" s="112"/>
      <c r="L671" s="112"/>
      <c r="M671" s="112"/>
      <c r="N671" s="112"/>
    </row>
    <row r="672" spans="4:14" ht="14.25" customHeight="1" x14ac:dyDescent="0.2">
      <c r="D672" s="112"/>
      <c r="E672" s="112"/>
      <c r="F672" s="112"/>
      <c r="G672" s="112"/>
      <c r="H672" s="112"/>
      <c r="I672" s="112"/>
      <c r="J672" s="112"/>
      <c r="K672" s="112"/>
      <c r="L672" s="112"/>
      <c r="M672" s="112"/>
      <c r="N672" s="112"/>
    </row>
    <row r="673" spans="4:14" ht="14.25" customHeight="1" x14ac:dyDescent="0.2">
      <c r="D673" s="112"/>
      <c r="E673" s="112"/>
      <c r="F673" s="112"/>
      <c r="G673" s="112"/>
      <c r="H673" s="112"/>
      <c r="I673" s="112"/>
      <c r="J673" s="112"/>
      <c r="K673" s="112"/>
      <c r="L673" s="112"/>
      <c r="M673" s="112"/>
      <c r="N673" s="112"/>
    </row>
    <row r="674" spans="4:14" ht="14.25" customHeight="1" x14ac:dyDescent="0.2">
      <c r="D674" s="112"/>
      <c r="E674" s="112"/>
      <c r="F674" s="112"/>
      <c r="G674" s="112"/>
      <c r="H674" s="112"/>
      <c r="I674" s="112"/>
      <c r="J674" s="112"/>
      <c r="K674" s="112"/>
      <c r="L674" s="112"/>
      <c r="M674" s="112"/>
      <c r="N674" s="112"/>
    </row>
    <row r="675" spans="4:14" ht="14.25" customHeight="1" x14ac:dyDescent="0.2">
      <c r="D675" s="112"/>
      <c r="E675" s="112"/>
      <c r="F675" s="112"/>
      <c r="G675" s="112"/>
      <c r="H675" s="112"/>
      <c r="I675" s="112"/>
      <c r="J675" s="112"/>
      <c r="K675" s="112"/>
      <c r="L675" s="112"/>
      <c r="M675" s="112"/>
      <c r="N675" s="112"/>
    </row>
    <row r="676" spans="4:14" ht="14.25" customHeight="1" x14ac:dyDescent="0.2">
      <c r="D676" s="112"/>
      <c r="E676" s="112"/>
      <c r="F676" s="112"/>
      <c r="G676" s="112"/>
      <c r="H676" s="112"/>
      <c r="I676" s="112"/>
      <c r="J676" s="112"/>
      <c r="K676" s="112"/>
      <c r="L676" s="112"/>
      <c r="M676" s="112"/>
      <c r="N676" s="112"/>
    </row>
    <row r="677" spans="4:14" ht="14.25" customHeight="1" x14ac:dyDescent="0.2">
      <c r="D677" s="112"/>
      <c r="E677" s="112"/>
      <c r="F677" s="112"/>
      <c r="G677" s="112"/>
      <c r="H677" s="112"/>
      <c r="I677" s="112"/>
      <c r="J677" s="112"/>
      <c r="K677" s="112"/>
      <c r="L677" s="112"/>
      <c r="M677" s="112"/>
      <c r="N677" s="112"/>
    </row>
    <row r="678" spans="4:14" ht="14.25" customHeight="1" x14ac:dyDescent="0.2">
      <c r="D678" s="112"/>
      <c r="E678" s="112"/>
      <c r="F678" s="112"/>
      <c r="G678" s="112"/>
      <c r="H678" s="112"/>
      <c r="I678" s="112"/>
      <c r="J678" s="112"/>
      <c r="K678" s="112"/>
      <c r="L678" s="112"/>
      <c r="M678" s="112"/>
      <c r="N678" s="112"/>
    </row>
    <row r="679" spans="4:14" ht="14.25" customHeight="1" x14ac:dyDescent="0.2">
      <c r="D679" s="112"/>
      <c r="E679" s="112"/>
      <c r="F679" s="112"/>
      <c r="G679" s="112"/>
      <c r="H679" s="112"/>
      <c r="I679" s="112"/>
      <c r="J679" s="112"/>
      <c r="K679" s="112"/>
      <c r="L679" s="112"/>
      <c r="M679" s="112"/>
      <c r="N679" s="112"/>
    </row>
    <row r="680" spans="4:14" ht="14.25" customHeight="1" x14ac:dyDescent="0.2">
      <c r="D680" s="112"/>
      <c r="E680" s="112"/>
      <c r="F680" s="112"/>
      <c r="G680" s="112"/>
      <c r="H680" s="112"/>
      <c r="I680" s="112"/>
      <c r="J680" s="112"/>
      <c r="K680" s="112"/>
      <c r="L680" s="112"/>
      <c r="M680" s="112"/>
      <c r="N680" s="112"/>
    </row>
    <row r="681" spans="4:14" ht="14.25" customHeight="1" x14ac:dyDescent="0.2">
      <c r="D681" s="112"/>
      <c r="E681" s="112"/>
      <c r="F681" s="112"/>
      <c r="G681" s="112"/>
      <c r="H681" s="112"/>
      <c r="I681" s="112"/>
      <c r="J681" s="112"/>
      <c r="K681" s="112"/>
      <c r="L681" s="112"/>
      <c r="M681" s="112"/>
      <c r="N681" s="112"/>
    </row>
    <row r="682" spans="4:14" ht="14.25" customHeight="1" x14ac:dyDescent="0.2">
      <c r="D682" s="112"/>
      <c r="E682" s="112"/>
      <c r="F682" s="112"/>
      <c r="G682" s="112"/>
      <c r="H682" s="112"/>
      <c r="I682" s="112"/>
      <c r="J682" s="112"/>
      <c r="K682" s="112"/>
      <c r="L682" s="112"/>
      <c r="M682" s="112"/>
      <c r="N682" s="112"/>
    </row>
    <row r="683" spans="4:14" ht="14.25" customHeight="1" x14ac:dyDescent="0.2">
      <c r="D683" s="112"/>
      <c r="E683" s="112"/>
      <c r="F683" s="112"/>
      <c r="G683" s="112"/>
      <c r="H683" s="112"/>
      <c r="I683" s="112"/>
      <c r="J683" s="112"/>
      <c r="K683" s="112"/>
      <c r="L683" s="112"/>
      <c r="M683" s="112"/>
      <c r="N683" s="112"/>
    </row>
    <row r="684" spans="4:14" ht="14.25" customHeight="1" x14ac:dyDescent="0.2">
      <c r="D684" s="112"/>
      <c r="E684" s="112"/>
      <c r="F684" s="112"/>
      <c r="G684" s="112"/>
      <c r="H684" s="112"/>
      <c r="I684" s="112"/>
      <c r="J684" s="112"/>
      <c r="K684" s="112"/>
      <c r="L684" s="112"/>
      <c r="M684" s="112"/>
      <c r="N684" s="112"/>
    </row>
    <row r="685" spans="4:14" ht="14.25" customHeight="1" x14ac:dyDescent="0.2">
      <c r="D685" s="112"/>
      <c r="E685" s="112"/>
      <c r="F685" s="112"/>
      <c r="G685" s="112"/>
      <c r="H685" s="112"/>
      <c r="I685" s="112"/>
      <c r="J685" s="112"/>
      <c r="K685" s="112"/>
      <c r="L685" s="112"/>
      <c r="M685" s="112"/>
      <c r="N685" s="112"/>
    </row>
    <row r="686" spans="4:14" ht="14.25" customHeight="1" x14ac:dyDescent="0.2">
      <c r="D686" s="112"/>
      <c r="E686" s="112"/>
      <c r="F686" s="112"/>
      <c r="G686" s="112"/>
      <c r="H686" s="112"/>
      <c r="I686" s="112"/>
      <c r="J686" s="112"/>
      <c r="K686" s="112"/>
      <c r="L686" s="112"/>
      <c r="M686" s="112"/>
      <c r="N686" s="112"/>
    </row>
    <row r="687" spans="4:14" ht="14.25" customHeight="1" x14ac:dyDescent="0.2">
      <c r="D687" s="112"/>
      <c r="E687" s="112"/>
      <c r="F687" s="112"/>
      <c r="G687" s="112"/>
      <c r="H687" s="112"/>
      <c r="I687" s="112"/>
      <c r="J687" s="112"/>
      <c r="K687" s="112"/>
      <c r="L687" s="112"/>
      <c r="M687" s="112"/>
      <c r="N687" s="112"/>
    </row>
    <row r="688" spans="4:14" ht="14.25" customHeight="1" x14ac:dyDescent="0.2">
      <c r="D688" s="112"/>
      <c r="E688" s="112"/>
      <c r="F688" s="112"/>
      <c r="G688" s="112"/>
      <c r="H688" s="112"/>
      <c r="I688" s="112"/>
      <c r="J688" s="112"/>
      <c r="K688" s="112"/>
      <c r="L688" s="112"/>
      <c r="M688" s="112"/>
      <c r="N688" s="112"/>
    </row>
    <row r="689" spans="4:14" ht="14.25" customHeight="1" x14ac:dyDescent="0.2">
      <c r="D689" s="112"/>
      <c r="E689" s="112"/>
      <c r="F689" s="112"/>
      <c r="G689" s="112"/>
      <c r="H689" s="112"/>
      <c r="I689" s="112"/>
      <c r="J689" s="112"/>
      <c r="K689" s="112"/>
      <c r="L689" s="112"/>
      <c r="M689" s="112"/>
      <c r="N689" s="112"/>
    </row>
    <row r="690" spans="4:14" ht="14.25" customHeight="1" x14ac:dyDescent="0.2">
      <c r="D690" s="112"/>
      <c r="E690" s="112"/>
      <c r="F690" s="112"/>
      <c r="G690" s="112"/>
      <c r="H690" s="112"/>
      <c r="I690" s="112"/>
      <c r="J690" s="112"/>
      <c r="K690" s="112"/>
      <c r="L690" s="112"/>
      <c r="M690" s="112"/>
      <c r="N690" s="112"/>
    </row>
    <row r="691" spans="4:14" ht="14.25" customHeight="1" x14ac:dyDescent="0.2">
      <c r="D691" s="112"/>
      <c r="E691" s="112"/>
      <c r="F691" s="112"/>
      <c r="G691" s="112"/>
      <c r="H691" s="112"/>
      <c r="I691" s="112"/>
      <c r="J691" s="112"/>
      <c r="K691" s="112"/>
      <c r="L691" s="112"/>
      <c r="M691" s="112"/>
      <c r="N691" s="112"/>
    </row>
    <row r="692" spans="4:14" ht="14.25" customHeight="1" x14ac:dyDescent="0.2">
      <c r="D692" s="112"/>
      <c r="E692" s="112"/>
      <c r="F692" s="112"/>
      <c r="G692" s="112"/>
      <c r="H692" s="112"/>
      <c r="I692" s="112"/>
      <c r="J692" s="112"/>
      <c r="K692" s="112"/>
      <c r="L692" s="112"/>
      <c r="M692" s="112"/>
      <c r="N692" s="112"/>
    </row>
    <row r="693" spans="4:14" ht="14.25" customHeight="1" x14ac:dyDescent="0.2">
      <c r="D693" s="112"/>
      <c r="E693" s="112"/>
      <c r="F693" s="112"/>
      <c r="G693" s="112"/>
      <c r="H693" s="112"/>
      <c r="I693" s="112"/>
      <c r="J693" s="112"/>
      <c r="K693" s="112"/>
      <c r="L693" s="112"/>
      <c r="M693" s="112"/>
      <c r="N693" s="112"/>
    </row>
    <row r="694" spans="4:14" ht="14.25" customHeight="1" x14ac:dyDescent="0.2">
      <c r="D694" s="112"/>
      <c r="E694" s="112"/>
      <c r="F694" s="112"/>
      <c r="G694" s="112"/>
      <c r="H694" s="112"/>
      <c r="I694" s="112"/>
      <c r="J694" s="112"/>
      <c r="K694" s="112"/>
      <c r="L694" s="112"/>
      <c r="M694" s="112"/>
      <c r="N694" s="112"/>
    </row>
    <row r="695" spans="4:14" ht="14.25" customHeight="1" x14ac:dyDescent="0.2">
      <c r="D695" s="112"/>
      <c r="E695" s="112"/>
      <c r="F695" s="112"/>
      <c r="G695" s="112"/>
      <c r="H695" s="112"/>
      <c r="I695" s="112"/>
      <c r="J695" s="112"/>
      <c r="K695" s="112"/>
      <c r="L695" s="112"/>
      <c r="M695" s="112"/>
      <c r="N695" s="112"/>
    </row>
    <row r="696" spans="4:14" ht="14.25" customHeight="1" x14ac:dyDescent="0.2">
      <c r="D696" s="112"/>
      <c r="E696" s="112"/>
      <c r="F696" s="112"/>
      <c r="G696" s="112"/>
      <c r="H696" s="112"/>
      <c r="I696" s="112"/>
      <c r="J696" s="112"/>
      <c r="K696" s="112"/>
      <c r="L696" s="112"/>
      <c r="M696" s="112"/>
      <c r="N696" s="112"/>
    </row>
    <row r="697" spans="4:14" ht="14.25" customHeight="1" x14ac:dyDescent="0.2"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</row>
    <row r="698" spans="4:14" ht="14.25" customHeight="1" x14ac:dyDescent="0.2"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</row>
    <row r="699" spans="4:14" ht="14.25" customHeight="1" x14ac:dyDescent="0.2"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</row>
    <row r="700" spans="4:14" ht="14.25" customHeight="1" x14ac:dyDescent="0.2">
      <c r="D700" s="112"/>
      <c r="E700" s="112"/>
      <c r="F700" s="112"/>
      <c r="G700" s="112"/>
      <c r="H700" s="112"/>
      <c r="I700" s="112"/>
      <c r="J700" s="112"/>
      <c r="K700" s="112"/>
      <c r="L700" s="112"/>
      <c r="M700" s="112"/>
      <c r="N700" s="112"/>
    </row>
    <row r="701" spans="4:14" ht="14.25" customHeight="1" x14ac:dyDescent="0.2">
      <c r="D701" s="112"/>
      <c r="E701" s="112"/>
      <c r="F701" s="112"/>
      <c r="G701" s="112"/>
      <c r="H701" s="112"/>
      <c r="I701" s="112"/>
      <c r="J701" s="112"/>
      <c r="K701" s="112"/>
      <c r="L701" s="112"/>
      <c r="M701" s="112"/>
      <c r="N701" s="112"/>
    </row>
    <row r="702" spans="4:14" ht="14.25" customHeight="1" x14ac:dyDescent="0.2">
      <c r="D702" s="112"/>
      <c r="E702" s="112"/>
      <c r="F702" s="112"/>
      <c r="G702" s="112"/>
      <c r="H702" s="112"/>
      <c r="I702" s="112"/>
      <c r="J702" s="112"/>
      <c r="K702" s="112"/>
      <c r="L702" s="112"/>
      <c r="M702" s="112"/>
      <c r="N702" s="112"/>
    </row>
    <row r="703" spans="4:14" ht="14.25" customHeight="1" x14ac:dyDescent="0.2">
      <c r="D703" s="112"/>
      <c r="E703" s="112"/>
      <c r="F703" s="112"/>
      <c r="G703" s="112"/>
      <c r="H703" s="112"/>
      <c r="I703" s="112"/>
      <c r="J703" s="112"/>
      <c r="K703" s="112"/>
      <c r="L703" s="112"/>
      <c r="M703" s="112"/>
      <c r="N703" s="112"/>
    </row>
    <row r="704" spans="4:14" ht="14.25" customHeight="1" x14ac:dyDescent="0.2">
      <c r="D704" s="112"/>
      <c r="E704" s="112"/>
      <c r="F704" s="112"/>
      <c r="G704" s="112"/>
      <c r="H704" s="112"/>
      <c r="I704" s="112"/>
      <c r="J704" s="112"/>
      <c r="K704" s="112"/>
      <c r="L704" s="112"/>
      <c r="M704" s="112"/>
      <c r="N704" s="112"/>
    </row>
    <row r="705" spans="4:14" ht="14.25" customHeight="1" x14ac:dyDescent="0.2">
      <c r="D705" s="112"/>
      <c r="E705" s="112"/>
      <c r="F705" s="112"/>
      <c r="G705" s="112"/>
      <c r="H705" s="112"/>
      <c r="I705" s="112"/>
      <c r="J705" s="112"/>
      <c r="K705" s="112"/>
      <c r="L705" s="112"/>
      <c r="M705" s="112"/>
      <c r="N705" s="112"/>
    </row>
    <row r="706" spans="4:14" ht="14.25" customHeight="1" x14ac:dyDescent="0.2">
      <c r="D706" s="112"/>
      <c r="E706" s="112"/>
      <c r="F706" s="112"/>
      <c r="G706" s="112"/>
      <c r="H706" s="112"/>
      <c r="I706" s="112"/>
      <c r="J706" s="112"/>
      <c r="K706" s="112"/>
      <c r="L706" s="112"/>
      <c r="M706" s="112"/>
      <c r="N706" s="112"/>
    </row>
    <row r="707" spans="4:14" ht="14.25" customHeight="1" x14ac:dyDescent="0.2">
      <c r="D707" s="112"/>
      <c r="E707" s="112"/>
      <c r="F707" s="112"/>
      <c r="G707" s="112"/>
      <c r="H707" s="112"/>
      <c r="I707" s="112"/>
      <c r="J707" s="112"/>
      <c r="K707" s="112"/>
      <c r="L707" s="112"/>
      <c r="M707" s="112"/>
      <c r="N707" s="112"/>
    </row>
    <row r="708" spans="4:14" ht="14.25" customHeight="1" x14ac:dyDescent="0.2">
      <c r="D708" s="112"/>
      <c r="E708" s="112"/>
      <c r="F708" s="112"/>
      <c r="G708" s="112"/>
      <c r="H708" s="112"/>
      <c r="I708" s="112"/>
      <c r="J708" s="112"/>
      <c r="K708" s="112"/>
      <c r="L708" s="112"/>
      <c r="M708" s="112"/>
      <c r="N708" s="112"/>
    </row>
    <row r="709" spans="4:14" ht="14.25" customHeight="1" x14ac:dyDescent="0.2">
      <c r="D709" s="112"/>
      <c r="E709" s="112"/>
      <c r="F709" s="112"/>
      <c r="G709" s="112"/>
      <c r="H709" s="112"/>
      <c r="I709" s="112"/>
      <c r="J709" s="112"/>
      <c r="K709" s="112"/>
      <c r="L709" s="112"/>
      <c r="M709" s="112"/>
      <c r="N709" s="112"/>
    </row>
    <row r="710" spans="4:14" ht="14.25" customHeight="1" x14ac:dyDescent="0.2">
      <c r="D710" s="112"/>
      <c r="E710" s="112"/>
      <c r="F710" s="112"/>
      <c r="G710" s="112"/>
      <c r="H710" s="112"/>
      <c r="I710" s="112"/>
      <c r="J710" s="112"/>
      <c r="K710" s="112"/>
      <c r="L710" s="112"/>
      <c r="M710" s="112"/>
      <c r="N710" s="112"/>
    </row>
    <row r="711" spans="4:14" ht="14.25" customHeight="1" x14ac:dyDescent="0.2">
      <c r="D711" s="112"/>
      <c r="E711" s="112"/>
      <c r="F711" s="112"/>
      <c r="G711" s="112"/>
      <c r="H711" s="112"/>
      <c r="I711" s="112"/>
      <c r="J711" s="112"/>
      <c r="K711" s="112"/>
      <c r="L711" s="112"/>
      <c r="M711" s="112"/>
      <c r="N711" s="112"/>
    </row>
    <row r="712" spans="4:14" ht="14.25" customHeight="1" x14ac:dyDescent="0.2">
      <c r="D712" s="112"/>
      <c r="E712" s="112"/>
      <c r="F712" s="112"/>
      <c r="G712" s="112"/>
      <c r="H712" s="112"/>
      <c r="I712" s="112"/>
      <c r="J712" s="112"/>
      <c r="K712" s="112"/>
      <c r="L712" s="112"/>
      <c r="M712" s="112"/>
      <c r="N712" s="112"/>
    </row>
    <row r="713" spans="4:14" ht="14.25" customHeight="1" x14ac:dyDescent="0.2">
      <c r="D713" s="112"/>
      <c r="E713" s="112"/>
      <c r="F713" s="112"/>
      <c r="G713" s="112"/>
      <c r="H713" s="112"/>
      <c r="I713" s="112"/>
      <c r="J713" s="112"/>
      <c r="K713" s="112"/>
      <c r="L713" s="112"/>
      <c r="M713" s="112"/>
      <c r="N713" s="112"/>
    </row>
    <row r="714" spans="4:14" ht="14.25" customHeight="1" x14ac:dyDescent="0.2">
      <c r="D714" s="112"/>
      <c r="E714" s="112"/>
      <c r="F714" s="112"/>
      <c r="G714" s="112"/>
      <c r="H714" s="112"/>
      <c r="I714" s="112"/>
      <c r="J714" s="112"/>
      <c r="K714" s="112"/>
      <c r="L714" s="112"/>
      <c r="M714" s="112"/>
      <c r="N714" s="112"/>
    </row>
    <row r="715" spans="4:14" ht="14.25" customHeight="1" x14ac:dyDescent="0.2">
      <c r="D715" s="112"/>
      <c r="E715" s="112"/>
      <c r="F715" s="112"/>
      <c r="G715" s="112"/>
      <c r="H715" s="112"/>
      <c r="I715" s="112"/>
      <c r="J715" s="112"/>
      <c r="K715" s="112"/>
      <c r="L715" s="112"/>
      <c r="M715" s="112"/>
      <c r="N715" s="112"/>
    </row>
    <row r="716" spans="4:14" ht="14.25" customHeight="1" x14ac:dyDescent="0.2">
      <c r="D716" s="112"/>
      <c r="E716" s="112"/>
      <c r="F716" s="112"/>
      <c r="G716" s="112"/>
      <c r="H716" s="112"/>
      <c r="I716" s="112"/>
      <c r="J716" s="112"/>
      <c r="K716" s="112"/>
      <c r="L716" s="112"/>
      <c r="M716" s="112"/>
      <c r="N716" s="112"/>
    </row>
    <row r="717" spans="4:14" ht="14.25" customHeight="1" x14ac:dyDescent="0.2">
      <c r="D717" s="112"/>
      <c r="E717" s="112"/>
      <c r="F717" s="112"/>
      <c r="G717" s="112"/>
      <c r="H717" s="112"/>
      <c r="I717" s="112"/>
      <c r="J717" s="112"/>
      <c r="K717" s="112"/>
      <c r="L717" s="112"/>
      <c r="M717" s="112"/>
      <c r="N717" s="112"/>
    </row>
    <row r="718" spans="4:14" ht="14.25" customHeight="1" x14ac:dyDescent="0.2">
      <c r="D718" s="112"/>
      <c r="E718" s="112"/>
      <c r="F718" s="112"/>
      <c r="G718" s="112"/>
      <c r="H718" s="112"/>
      <c r="I718" s="112"/>
      <c r="J718" s="112"/>
      <c r="K718" s="112"/>
      <c r="L718" s="112"/>
      <c r="M718" s="112"/>
      <c r="N718" s="112"/>
    </row>
    <row r="719" spans="4:14" ht="14.25" customHeight="1" x14ac:dyDescent="0.2">
      <c r="D719" s="112"/>
      <c r="E719" s="112"/>
      <c r="F719" s="112"/>
      <c r="G719" s="112"/>
      <c r="H719" s="112"/>
      <c r="I719" s="112"/>
      <c r="J719" s="112"/>
      <c r="K719" s="112"/>
      <c r="L719" s="112"/>
      <c r="M719" s="112"/>
      <c r="N719" s="112"/>
    </row>
    <row r="720" spans="4:14" ht="14.25" customHeight="1" x14ac:dyDescent="0.2">
      <c r="D720" s="112"/>
      <c r="E720" s="112"/>
      <c r="F720" s="112"/>
      <c r="G720" s="112"/>
      <c r="H720" s="112"/>
      <c r="I720" s="112"/>
      <c r="J720" s="112"/>
      <c r="K720" s="112"/>
      <c r="L720" s="112"/>
      <c r="M720" s="112"/>
      <c r="N720" s="112"/>
    </row>
    <row r="721" spans="4:14" ht="14.25" customHeight="1" x14ac:dyDescent="0.2">
      <c r="D721" s="112"/>
      <c r="E721" s="112"/>
      <c r="F721" s="112"/>
      <c r="G721" s="112"/>
      <c r="H721" s="112"/>
      <c r="I721" s="112"/>
      <c r="J721" s="112"/>
      <c r="K721" s="112"/>
      <c r="L721" s="112"/>
      <c r="M721" s="112"/>
      <c r="N721" s="112"/>
    </row>
    <row r="722" spans="4:14" ht="14.25" customHeight="1" x14ac:dyDescent="0.2">
      <c r="D722" s="112"/>
      <c r="E722" s="112"/>
      <c r="F722" s="112"/>
      <c r="G722" s="112"/>
      <c r="H722" s="112"/>
      <c r="I722" s="112"/>
      <c r="J722" s="112"/>
      <c r="K722" s="112"/>
      <c r="L722" s="112"/>
      <c r="M722" s="112"/>
      <c r="N722" s="112"/>
    </row>
    <row r="723" spans="4:14" ht="14.25" customHeight="1" x14ac:dyDescent="0.2">
      <c r="D723" s="112"/>
      <c r="E723" s="112"/>
      <c r="F723" s="112"/>
      <c r="G723" s="112"/>
      <c r="H723" s="112"/>
      <c r="I723" s="112"/>
      <c r="J723" s="112"/>
      <c r="K723" s="112"/>
      <c r="L723" s="112"/>
      <c r="M723" s="112"/>
      <c r="N723" s="112"/>
    </row>
    <row r="724" spans="4:14" ht="14.25" customHeight="1" x14ac:dyDescent="0.2"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</row>
    <row r="725" spans="4:14" ht="14.25" customHeight="1" x14ac:dyDescent="0.2">
      <c r="D725" s="112"/>
      <c r="E725" s="112"/>
      <c r="F725" s="112"/>
      <c r="G725" s="112"/>
      <c r="H725" s="112"/>
      <c r="I725" s="112"/>
      <c r="J725" s="112"/>
      <c r="K725" s="112"/>
      <c r="L725" s="112"/>
      <c r="M725" s="112"/>
      <c r="N725" s="112"/>
    </row>
    <row r="726" spans="4:14" ht="14.25" customHeight="1" x14ac:dyDescent="0.2">
      <c r="D726" s="112"/>
      <c r="E726" s="112"/>
      <c r="F726" s="112"/>
      <c r="G726" s="112"/>
      <c r="H726" s="112"/>
      <c r="I726" s="112"/>
      <c r="J726" s="112"/>
      <c r="K726" s="112"/>
      <c r="L726" s="112"/>
      <c r="M726" s="112"/>
      <c r="N726" s="112"/>
    </row>
    <row r="727" spans="4:14" ht="14.25" customHeight="1" x14ac:dyDescent="0.2">
      <c r="D727" s="112"/>
      <c r="E727" s="112"/>
      <c r="F727" s="112"/>
      <c r="G727" s="112"/>
      <c r="H727" s="112"/>
      <c r="I727" s="112"/>
      <c r="J727" s="112"/>
      <c r="K727" s="112"/>
      <c r="L727" s="112"/>
      <c r="M727" s="112"/>
      <c r="N727" s="112"/>
    </row>
    <row r="728" spans="4:14" ht="14.25" customHeight="1" x14ac:dyDescent="0.2">
      <c r="D728" s="112"/>
      <c r="E728" s="112"/>
      <c r="F728" s="112"/>
      <c r="G728" s="112"/>
      <c r="H728" s="112"/>
      <c r="I728" s="112"/>
      <c r="J728" s="112"/>
      <c r="K728" s="112"/>
      <c r="L728" s="112"/>
      <c r="M728" s="112"/>
      <c r="N728" s="112"/>
    </row>
    <row r="729" spans="4:14" ht="14.25" customHeight="1" x14ac:dyDescent="0.2">
      <c r="D729" s="112"/>
      <c r="E729" s="112"/>
      <c r="F729" s="112"/>
      <c r="G729" s="112"/>
      <c r="H729" s="112"/>
      <c r="I729" s="112"/>
      <c r="J729" s="112"/>
      <c r="K729" s="112"/>
      <c r="L729" s="112"/>
      <c r="M729" s="112"/>
      <c r="N729" s="112"/>
    </row>
    <row r="730" spans="4:14" ht="14.25" customHeight="1" x14ac:dyDescent="0.2">
      <c r="D730" s="112"/>
      <c r="E730" s="112"/>
      <c r="F730" s="112"/>
      <c r="G730" s="112"/>
      <c r="H730" s="112"/>
      <c r="I730" s="112"/>
      <c r="J730" s="112"/>
      <c r="K730" s="112"/>
      <c r="L730" s="112"/>
      <c r="M730" s="112"/>
      <c r="N730" s="112"/>
    </row>
    <row r="731" spans="4:14" ht="14.25" customHeight="1" x14ac:dyDescent="0.2"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4:14" ht="14.25" customHeight="1" x14ac:dyDescent="0.2"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</row>
    <row r="733" spans="4:14" ht="14.25" customHeight="1" x14ac:dyDescent="0.2"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</row>
    <row r="734" spans="4:14" ht="14.25" customHeight="1" x14ac:dyDescent="0.2"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</row>
    <row r="735" spans="4:14" ht="14.25" customHeight="1" x14ac:dyDescent="0.2">
      <c r="D735" s="112"/>
      <c r="E735" s="112"/>
      <c r="F735" s="112"/>
      <c r="G735" s="112"/>
      <c r="H735" s="112"/>
      <c r="I735" s="112"/>
      <c r="J735" s="112"/>
      <c r="K735" s="112"/>
      <c r="L735" s="112"/>
      <c r="M735" s="112"/>
      <c r="N735" s="112"/>
    </row>
    <row r="736" spans="4:14" ht="14.25" customHeight="1" x14ac:dyDescent="0.2">
      <c r="D736" s="112"/>
      <c r="E736" s="112"/>
      <c r="F736" s="112"/>
      <c r="G736" s="112"/>
      <c r="H736" s="112"/>
      <c r="I736" s="112"/>
      <c r="J736" s="112"/>
      <c r="K736" s="112"/>
      <c r="L736" s="112"/>
      <c r="M736" s="112"/>
      <c r="N736" s="112"/>
    </row>
    <row r="737" spans="4:14" ht="14.25" customHeight="1" x14ac:dyDescent="0.2">
      <c r="D737" s="112"/>
      <c r="E737" s="112"/>
      <c r="F737" s="112"/>
      <c r="G737" s="112"/>
      <c r="H737" s="112"/>
      <c r="I737" s="112"/>
      <c r="J737" s="112"/>
      <c r="K737" s="112"/>
      <c r="L737" s="112"/>
      <c r="M737" s="112"/>
      <c r="N737" s="112"/>
    </row>
    <row r="738" spans="4:14" ht="14.25" customHeight="1" x14ac:dyDescent="0.2">
      <c r="D738" s="112"/>
      <c r="E738" s="112"/>
      <c r="F738" s="112"/>
      <c r="G738" s="112"/>
      <c r="H738" s="112"/>
      <c r="I738" s="112"/>
      <c r="J738" s="112"/>
      <c r="K738" s="112"/>
      <c r="L738" s="112"/>
      <c r="M738" s="112"/>
      <c r="N738" s="112"/>
    </row>
    <row r="739" spans="4:14" ht="14.25" customHeight="1" x14ac:dyDescent="0.2">
      <c r="D739" s="112"/>
      <c r="E739" s="112"/>
      <c r="F739" s="112"/>
      <c r="G739" s="112"/>
      <c r="H739" s="112"/>
      <c r="I739" s="112"/>
      <c r="J739" s="112"/>
      <c r="K739" s="112"/>
      <c r="L739" s="112"/>
      <c r="M739" s="112"/>
      <c r="N739" s="112"/>
    </row>
    <row r="740" spans="4:14" ht="14.25" customHeight="1" x14ac:dyDescent="0.2">
      <c r="D740" s="112"/>
      <c r="E740" s="112"/>
      <c r="F740" s="112"/>
      <c r="G740" s="112"/>
      <c r="H740" s="112"/>
      <c r="I740" s="112"/>
      <c r="J740" s="112"/>
      <c r="K740" s="112"/>
      <c r="L740" s="112"/>
      <c r="M740" s="112"/>
      <c r="N740" s="112"/>
    </row>
    <row r="741" spans="4:14" ht="14.25" customHeight="1" x14ac:dyDescent="0.2">
      <c r="D741" s="112"/>
      <c r="E741" s="112"/>
      <c r="F741" s="112"/>
      <c r="G741" s="112"/>
      <c r="H741" s="112"/>
      <c r="I741" s="112"/>
      <c r="J741" s="112"/>
      <c r="K741" s="112"/>
      <c r="L741" s="112"/>
      <c r="M741" s="112"/>
      <c r="N741" s="112"/>
    </row>
    <row r="742" spans="4:14" ht="14.25" customHeight="1" x14ac:dyDescent="0.2">
      <c r="D742" s="112"/>
      <c r="E742" s="112"/>
      <c r="F742" s="112"/>
      <c r="G742" s="112"/>
      <c r="H742" s="112"/>
      <c r="I742" s="112"/>
      <c r="J742" s="112"/>
      <c r="K742" s="112"/>
      <c r="L742" s="112"/>
      <c r="M742" s="112"/>
      <c r="N742" s="112"/>
    </row>
    <row r="743" spans="4:14" ht="14.25" customHeight="1" x14ac:dyDescent="0.2">
      <c r="D743" s="112"/>
      <c r="E743" s="112"/>
      <c r="F743" s="112"/>
      <c r="G743" s="112"/>
      <c r="H743" s="112"/>
      <c r="I743" s="112"/>
      <c r="J743" s="112"/>
      <c r="K743" s="112"/>
      <c r="L743" s="112"/>
      <c r="M743" s="112"/>
      <c r="N743" s="112"/>
    </row>
    <row r="744" spans="4:14" ht="14.25" customHeight="1" x14ac:dyDescent="0.2">
      <c r="D744" s="112"/>
      <c r="E744" s="112"/>
      <c r="F744" s="112"/>
      <c r="G744" s="112"/>
      <c r="H744" s="112"/>
      <c r="I744" s="112"/>
      <c r="J744" s="112"/>
      <c r="K744" s="112"/>
      <c r="L744" s="112"/>
      <c r="M744" s="112"/>
      <c r="N744" s="112"/>
    </row>
    <row r="745" spans="4:14" ht="14.25" customHeight="1" x14ac:dyDescent="0.2">
      <c r="D745" s="112"/>
      <c r="E745" s="112"/>
      <c r="F745" s="112"/>
      <c r="G745" s="112"/>
      <c r="H745" s="112"/>
      <c r="I745" s="112"/>
      <c r="J745" s="112"/>
      <c r="K745" s="112"/>
      <c r="L745" s="112"/>
      <c r="M745" s="112"/>
      <c r="N745" s="112"/>
    </row>
    <row r="746" spans="4:14" ht="14.25" customHeight="1" x14ac:dyDescent="0.2">
      <c r="D746" s="112"/>
      <c r="E746" s="112"/>
      <c r="F746" s="112"/>
      <c r="G746" s="112"/>
      <c r="H746" s="112"/>
      <c r="I746" s="112"/>
      <c r="J746" s="112"/>
      <c r="K746" s="112"/>
      <c r="L746" s="112"/>
      <c r="M746" s="112"/>
      <c r="N746" s="112"/>
    </row>
    <row r="747" spans="4:14" ht="14.25" customHeight="1" x14ac:dyDescent="0.2">
      <c r="D747" s="112"/>
      <c r="E747" s="112"/>
      <c r="F747" s="112"/>
      <c r="G747" s="112"/>
      <c r="H747" s="112"/>
      <c r="I747" s="112"/>
      <c r="J747" s="112"/>
      <c r="K747" s="112"/>
      <c r="L747" s="112"/>
      <c r="M747" s="112"/>
      <c r="N747" s="112"/>
    </row>
    <row r="748" spans="4:14" ht="14.25" customHeight="1" x14ac:dyDescent="0.2">
      <c r="D748" s="112"/>
      <c r="E748" s="112"/>
      <c r="F748" s="112"/>
      <c r="G748" s="112"/>
      <c r="H748" s="112"/>
      <c r="I748" s="112"/>
      <c r="J748" s="112"/>
      <c r="K748" s="112"/>
      <c r="L748" s="112"/>
      <c r="M748" s="112"/>
      <c r="N748" s="112"/>
    </row>
    <row r="749" spans="4:14" ht="14.25" customHeight="1" x14ac:dyDescent="0.2">
      <c r="D749" s="112"/>
      <c r="E749" s="112"/>
      <c r="F749" s="112"/>
      <c r="G749" s="112"/>
      <c r="H749" s="112"/>
      <c r="I749" s="112"/>
      <c r="J749" s="112"/>
      <c r="K749" s="112"/>
      <c r="L749" s="112"/>
      <c r="M749" s="112"/>
      <c r="N749" s="112"/>
    </row>
    <row r="750" spans="4:14" ht="14.25" customHeight="1" x14ac:dyDescent="0.2">
      <c r="D750" s="112"/>
      <c r="E750" s="112"/>
      <c r="F750" s="112"/>
      <c r="G750" s="112"/>
      <c r="H750" s="112"/>
      <c r="I750" s="112"/>
      <c r="J750" s="112"/>
      <c r="K750" s="112"/>
      <c r="L750" s="112"/>
      <c r="M750" s="112"/>
      <c r="N750" s="112"/>
    </row>
    <row r="751" spans="4:14" ht="14.25" customHeight="1" x14ac:dyDescent="0.2">
      <c r="D751" s="112"/>
      <c r="E751" s="112"/>
      <c r="F751" s="112"/>
      <c r="G751" s="112"/>
      <c r="H751" s="112"/>
      <c r="I751" s="112"/>
      <c r="J751" s="112"/>
      <c r="K751" s="112"/>
      <c r="L751" s="112"/>
      <c r="M751" s="112"/>
      <c r="N751" s="112"/>
    </row>
    <row r="752" spans="4:14" ht="14.25" customHeight="1" x14ac:dyDescent="0.2">
      <c r="D752" s="112"/>
      <c r="E752" s="112"/>
      <c r="F752" s="112"/>
      <c r="G752" s="112"/>
      <c r="H752" s="112"/>
      <c r="I752" s="112"/>
      <c r="J752" s="112"/>
      <c r="K752" s="112"/>
      <c r="L752" s="112"/>
      <c r="M752" s="112"/>
      <c r="N752" s="112"/>
    </row>
    <row r="753" spans="4:14" ht="14.25" customHeight="1" x14ac:dyDescent="0.2">
      <c r="D753" s="112"/>
      <c r="E753" s="112"/>
      <c r="F753" s="112"/>
      <c r="G753" s="112"/>
      <c r="H753" s="112"/>
      <c r="I753" s="112"/>
      <c r="J753" s="112"/>
      <c r="K753" s="112"/>
      <c r="L753" s="112"/>
      <c r="M753" s="112"/>
      <c r="N753" s="112"/>
    </row>
    <row r="754" spans="4:14" ht="14.25" customHeight="1" x14ac:dyDescent="0.2">
      <c r="D754" s="112"/>
      <c r="E754" s="112"/>
      <c r="F754" s="112"/>
      <c r="G754" s="112"/>
      <c r="H754" s="112"/>
      <c r="I754" s="112"/>
      <c r="J754" s="112"/>
      <c r="K754" s="112"/>
      <c r="L754" s="112"/>
      <c r="M754" s="112"/>
      <c r="N754" s="112"/>
    </row>
    <row r="755" spans="4:14" ht="14.25" customHeight="1" x14ac:dyDescent="0.2">
      <c r="D755" s="112"/>
      <c r="E755" s="112"/>
      <c r="F755" s="112"/>
      <c r="G755" s="112"/>
      <c r="H755" s="112"/>
      <c r="I755" s="112"/>
      <c r="J755" s="112"/>
      <c r="K755" s="112"/>
      <c r="L755" s="112"/>
      <c r="M755" s="112"/>
      <c r="N755" s="112"/>
    </row>
    <row r="756" spans="4:14" ht="14.25" customHeight="1" x14ac:dyDescent="0.2">
      <c r="D756" s="112"/>
      <c r="E756" s="112"/>
      <c r="F756" s="112"/>
      <c r="G756" s="112"/>
      <c r="H756" s="112"/>
      <c r="I756" s="112"/>
      <c r="J756" s="112"/>
      <c r="K756" s="112"/>
      <c r="L756" s="112"/>
      <c r="M756" s="112"/>
      <c r="N756" s="112"/>
    </row>
    <row r="757" spans="4:14" ht="14.25" customHeight="1" x14ac:dyDescent="0.2">
      <c r="D757" s="112"/>
      <c r="E757" s="112"/>
      <c r="F757" s="112"/>
      <c r="G757" s="112"/>
      <c r="H757" s="112"/>
      <c r="I757" s="112"/>
      <c r="J757" s="112"/>
      <c r="K757" s="112"/>
      <c r="L757" s="112"/>
      <c r="M757" s="112"/>
      <c r="N757" s="112"/>
    </row>
    <row r="758" spans="4:14" ht="14.25" customHeight="1" x14ac:dyDescent="0.2">
      <c r="D758" s="112"/>
      <c r="E758" s="112"/>
      <c r="F758" s="112"/>
      <c r="G758" s="112"/>
      <c r="H758" s="112"/>
      <c r="I758" s="112"/>
      <c r="J758" s="112"/>
      <c r="K758" s="112"/>
      <c r="L758" s="112"/>
      <c r="M758" s="112"/>
      <c r="N758" s="112"/>
    </row>
    <row r="759" spans="4:14" ht="14.25" customHeight="1" x14ac:dyDescent="0.2">
      <c r="D759" s="112"/>
      <c r="E759" s="112"/>
      <c r="F759" s="112"/>
      <c r="G759" s="112"/>
      <c r="H759" s="112"/>
      <c r="I759" s="112"/>
      <c r="J759" s="112"/>
      <c r="K759" s="112"/>
      <c r="L759" s="112"/>
      <c r="M759" s="112"/>
      <c r="N759" s="112"/>
    </row>
    <row r="760" spans="4:14" ht="14.25" customHeight="1" x14ac:dyDescent="0.2">
      <c r="D760" s="112"/>
      <c r="E760" s="112"/>
      <c r="F760" s="112"/>
      <c r="G760" s="112"/>
      <c r="H760" s="112"/>
      <c r="I760" s="112"/>
      <c r="J760" s="112"/>
      <c r="K760" s="112"/>
      <c r="L760" s="112"/>
      <c r="M760" s="112"/>
      <c r="N760" s="112"/>
    </row>
    <row r="761" spans="4:14" ht="14.25" customHeight="1" x14ac:dyDescent="0.2">
      <c r="D761" s="112"/>
      <c r="E761" s="112"/>
      <c r="F761" s="112"/>
      <c r="G761" s="112"/>
      <c r="H761" s="112"/>
      <c r="I761" s="112"/>
      <c r="J761" s="112"/>
      <c r="K761" s="112"/>
      <c r="L761" s="112"/>
      <c r="M761" s="112"/>
      <c r="N761" s="112"/>
    </row>
    <row r="762" spans="4:14" ht="14.25" customHeight="1" x14ac:dyDescent="0.2">
      <c r="D762" s="112"/>
      <c r="E762" s="112"/>
      <c r="F762" s="112"/>
      <c r="G762" s="112"/>
      <c r="H762" s="112"/>
      <c r="I762" s="112"/>
      <c r="J762" s="112"/>
      <c r="K762" s="112"/>
      <c r="L762" s="112"/>
      <c r="M762" s="112"/>
      <c r="N762" s="112"/>
    </row>
    <row r="763" spans="4:14" ht="14.25" customHeight="1" x14ac:dyDescent="0.2">
      <c r="D763" s="112"/>
      <c r="E763" s="112"/>
      <c r="F763" s="112"/>
      <c r="G763" s="112"/>
      <c r="H763" s="112"/>
      <c r="I763" s="112"/>
      <c r="J763" s="112"/>
      <c r="K763" s="112"/>
      <c r="L763" s="112"/>
      <c r="M763" s="112"/>
      <c r="N763" s="112"/>
    </row>
    <row r="764" spans="4:14" ht="14.25" customHeight="1" x14ac:dyDescent="0.2">
      <c r="D764" s="112"/>
      <c r="E764" s="112"/>
      <c r="F764" s="112"/>
      <c r="G764" s="112"/>
      <c r="H764" s="112"/>
      <c r="I764" s="112"/>
      <c r="J764" s="112"/>
      <c r="K764" s="112"/>
      <c r="L764" s="112"/>
      <c r="M764" s="112"/>
      <c r="N764" s="112"/>
    </row>
    <row r="765" spans="4:14" ht="14.25" customHeight="1" x14ac:dyDescent="0.2">
      <c r="D765" s="112"/>
      <c r="E765" s="112"/>
      <c r="F765" s="112"/>
      <c r="G765" s="112"/>
      <c r="H765" s="112"/>
      <c r="I765" s="112"/>
      <c r="J765" s="112"/>
      <c r="K765" s="112"/>
      <c r="L765" s="112"/>
      <c r="M765" s="112"/>
      <c r="N765" s="112"/>
    </row>
    <row r="766" spans="4:14" ht="14.25" customHeight="1" x14ac:dyDescent="0.2">
      <c r="D766" s="112"/>
      <c r="E766" s="112"/>
      <c r="F766" s="112"/>
      <c r="G766" s="112"/>
      <c r="H766" s="112"/>
      <c r="I766" s="112"/>
      <c r="J766" s="112"/>
      <c r="K766" s="112"/>
      <c r="L766" s="112"/>
      <c r="M766" s="112"/>
      <c r="N766" s="112"/>
    </row>
    <row r="767" spans="4:14" ht="14.25" customHeight="1" x14ac:dyDescent="0.2"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</row>
    <row r="768" spans="4:14" ht="14.25" customHeight="1" x14ac:dyDescent="0.2"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</row>
    <row r="769" spans="4:14" ht="14.25" customHeight="1" x14ac:dyDescent="0.2"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</row>
    <row r="770" spans="4:14" ht="14.25" customHeight="1" x14ac:dyDescent="0.2">
      <c r="D770" s="112"/>
      <c r="E770" s="112"/>
      <c r="F770" s="112"/>
      <c r="G770" s="112"/>
      <c r="H770" s="112"/>
      <c r="I770" s="112"/>
      <c r="J770" s="112"/>
      <c r="K770" s="112"/>
      <c r="L770" s="112"/>
      <c r="M770" s="112"/>
      <c r="N770" s="112"/>
    </row>
    <row r="771" spans="4:14" ht="14.25" customHeight="1" x14ac:dyDescent="0.2">
      <c r="D771" s="112"/>
      <c r="E771" s="112"/>
      <c r="F771" s="112"/>
      <c r="G771" s="112"/>
      <c r="H771" s="112"/>
      <c r="I771" s="112"/>
      <c r="J771" s="112"/>
      <c r="K771" s="112"/>
      <c r="L771" s="112"/>
      <c r="M771" s="112"/>
      <c r="N771" s="112"/>
    </row>
    <row r="772" spans="4:14" ht="14.25" customHeight="1" x14ac:dyDescent="0.2">
      <c r="D772" s="112"/>
      <c r="E772" s="112"/>
      <c r="F772" s="112"/>
      <c r="G772" s="112"/>
      <c r="H772" s="112"/>
      <c r="I772" s="112"/>
      <c r="J772" s="112"/>
      <c r="K772" s="112"/>
      <c r="L772" s="112"/>
      <c r="M772" s="112"/>
      <c r="N772" s="112"/>
    </row>
    <row r="773" spans="4:14" ht="14.25" customHeight="1" x14ac:dyDescent="0.2">
      <c r="D773" s="112"/>
      <c r="E773" s="112"/>
      <c r="F773" s="112"/>
      <c r="G773" s="112"/>
      <c r="H773" s="112"/>
      <c r="I773" s="112"/>
      <c r="J773" s="112"/>
      <c r="K773" s="112"/>
      <c r="L773" s="112"/>
      <c r="M773" s="112"/>
      <c r="N773" s="112"/>
    </row>
    <row r="774" spans="4:14" ht="14.25" customHeight="1" x14ac:dyDescent="0.2">
      <c r="D774" s="112"/>
      <c r="E774" s="112"/>
      <c r="F774" s="112"/>
      <c r="G774" s="112"/>
      <c r="H774" s="112"/>
      <c r="I774" s="112"/>
      <c r="J774" s="112"/>
      <c r="K774" s="112"/>
      <c r="L774" s="112"/>
      <c r="M774" s="112"/>
      <c r="N774" s="112"/>
    </row>
    <row r="775" spans="4:14" ht="14.25" customHeight="1" x14ac:dyDescent="0.2">
      <c r="D775" s="112"/>
      <c r="E775" s="112"/>
      <c r="F775" s="112"/>
      <c r="G775" s="112"/>
      <c r="H775" s="112"/>
      <c r="I775" s="112"/>
      <c r="J775" s="112"/>
      <c r="K775" s="112"/>
      <c r="L775" s="112"/>
      <c r="M775" s="112"/>
      <c r="N775" s="112"/>
    </row>
    <row r="776" spans="4:14" ht="14.25" customHeight="1" x14ac:dyDescent="0.2">
      <c r="D776" s="112"/>
      <c r="E776" s="112"/>
      <c r="F776" s="112"/>
      <c r="G776" s="112"/>
      <c r="H776" s="112"/>
      <c r="I776" s="112"/>
      <c r="J776" s="112"/>
      <c r="K776" s="112"/>
      <c r="L776" s="112"/>
      <c r="M776" s="112"/>
      <c r="N776" s="112"/>
    </row>
    <row r="777" spans="4:14" ht="14.25" customHeight="1" x14ac:dyDescent="0.2">
      <c r="D777" s="112"/>
      <c r="E777" s="112"/>
      <c r="F777" s="112"/>
      <c r="G777" s="112"/>
      <c r="H777" s="112"/>
      <c r="I777" s="112"/>
      <c r="J777" s="112"/>
      <c r="K777" s="112"/>
      <c r="L777" s="112"/>
      <c r="M777" s="112"/>
      <c r="N777" s="112"/>
    </row>
    <row r="778" spans="4:14" ht="14.25" customHeight="1" x14ac:dyDescent="0.2">
      <c r="D778" s="112"/>
      <c r="E778" s="112"/>
      <c r="F778" s="112"/>
      <c r="G778" s="112"/>
      <c r="H778" s="112"/>
      <c r="I778" s="112"/>
      <c r="J778" s="112"/>
      <c r="K778" s="112"/>
      <c r="L778" s="112"/>
      <c r="M778" s="112"/>
      <c r="N778" s="112"/>
    </row>
    <row r="779" spans="4:14" ht="14.25" customHeight="1" x14ac:dyDescent="0.2">
      <c r="D779" s="112"/>
      <c r="E779" s="112"/>
      <c r="F779" s="112"/>
      <c r="G779" s="112"/>
      <c r="H779" s="112"/>
      <c r="I779" s="112"/>
      <c r="J779" s="112"/>
      <c r="K779" s="112"/>
      <c r="L779" s="112"/>
      <c r="M779" s="112"/>
      <c r="N779" s="112"/>
    </row>
    <row r="780" spans="4:14" ht="14.25" customHeight="1" x14ac:dyDescent="0.2">
      <c r="D780" s="112"/>
      <c r="E780" s="112"/>
      <c r="F780" s="112"/>
      <c r="G780" s="112"/>
      <c r="H780" s="112"/>
      <c r="I780" s="112"/>
      <c r="J780" s="112"/>
      <c r="K780" s="112"/>
      <c r="L780" s="112"/>
      <c r="M780" s="112"/>
      <c r="N780" s="112"/>
    </row>
    <row r="781" spans="4:14" ht="14.25" customHeight="1" x14ac:dyDescent="0.2">
      <c r="D781" s="112"/>
      <c r="E781" s="112"/>
      <c r="F781" s="112"/>
      <c r="G781" s="112"/>
      <c r="H781" s="112"/>
      <c r="I781" s="112"/>
      <c r="J781" s="112"/>
      <c r="K781" s="112"/>
      <c r="L781" s="112"/>
      <c r="M781" s="112"/>
      <c r="N781" s="112"/>
    </row>
    <row r="782" spans="4:14" ht="14.25" customHeight="1" x14ac:dyDescent="0.2">
      <c r="D782" s="112"/>
      <c r="E782" s="112"/>
      <c r="F782" s="112"/>
      <c r="G782" s="112"/>
      <c r="H782" s="112"/>
      <c r="I782" s="112"/>
      <c r="J782" s="112"/>
      <c r="K782" s="112"/>
      <c r="L782" s="112"/>
      <c r="M782" s="112"/>
      <c r="N782" s="112"/>
    </row>
    <row r="783" spans="4:14" ht="14.25" customHeight="1" x14ac:dyDescent="0.2">
      <c r="D783" s="112"/>
      <c r="E783" s="112"/>
      <c r="F783" s="112"/>
      <c r="G783" s="112"/>
      <c r="H783" s="112"/>
      <c r="I783" s="112"/>
      <c r="J783" s="112"/>
      <c r="K783" s="112"/>
      <c r="L783" s="112"/>
      <c r="M783" s="112"/>
      <c r="N783" s="112"/>
    </row>
    <row r="784" spans="4:14" ht="14.25" customHeight="1" x14ac:dyDescent="0.2">
      <c r="D784" s="112"/>
      <c r="E784" s="112"/>
      <c r="F784" s="112"/>
      <c r="G784" s="112"/>
      <c r="H784" s="112"/>
      <c r="I784" s="112"/>
      <c r="J784" s="112"/>
      <c r="K784" s="112"/>
      <c r="L784" s="112"/>
      <c r="M784" s="112"/>
      <c r="N784" s="112"/>
    </row>
    <row r="785" spans="4:14" ht="14.25" customHeight="1" x14ac:dyDescent="0.2">
      <c r="D785" s="112"/>
      <c r="E785" s="112"/>
      <c r="F785" s="112"/>
      <c r="G785" s="112"/>
      <c r="H785" s="112"/>
      <c r="I785" s="112"/>
      <c r="J785" s="112"/>
      <c r="K785" s="112"/>
      <c r="L785" s="112"/>
      <c r="M785" s="112"/>
      <c r="N785" s="112"/>
    </row>
    <row r="786" spans="4:14" ht="14.25" customHeight="1" x14ac:dyDescent="0.2">
      <c r="D786" s="112"/>
      <c r="E786" s="112"/>
      <c r="F786" s="112"/>
      <c r="G786" s="112"/>
      <c r="H786" s="112"/>
      <c r="I786" s="112"/>
      <c r="J786" s="112"/>
      <c r="K786" s="112"/>
      <c r="L786" s="112"/>
      <c r="M786" s="112"/>
      <c r="N786" s="112"/>
    </row>
    <row r="787" spans="4:14" ht="14.25" customHeight="1" x14ac:dyDescent="0.2">
      <c r="D787" s="112"/>
      <c r="E787" s="112"/>
      <c r="F787" s="112"/>
      <c r="G787" s="112"/>
      <c r="H787" s="112"/>
      <c r="I787" s="112"/>
      <c r="J787" s="112"/>
      <c r="K787" s="112"/>
      <c r="L787" s="112"/>
      <c r="M787" s="112"/>
      <c r="N787" s="112"/>
    </row>
    <row r="788" spans="4:14" ht="14.25" customHeight="1" x14ac:dyDescent="0.2">
      <c r="D788" s="112"/>
      <c r="E788" s="112"/>
      <c r="F788" s="112"/>
      <c r="G788" s="112"/>
      <c r="H788" s="112"/>
      <c r="I788" s="112"/>
      <c r="J788" s="112"/>
      <c r="K788" s="112"/>
      <c r="L788" s="112"/>
      <c r="M788" s="112"/>
      <c r="N788" s="112"/>
    </row>
    <row r="789" spans="4:14" ht="14.25" customHeight="1" x14ac:dyDescent="0.2">
      <c r="D789" s="112"/>
      <c r="E789" s="112"/>
      <c r="F789" s="112"/>
      <c r="G789" s="112"/>
      <c r="H789" s="112"/>
      <c r="I789" s="112"/>
      <c r="J789" s="112"/>
      <c r="K789" s="112"/>
      <c r="L789" s="112"/>
      <c r="M789" s="112"/>
      <c r="N789" s="112"/>
    </row>
    <row r="790" spans="4:14" ht="14.25" customHeight="1" x14ac:dyDescent="0.2">
      <c r="D790" s="112"/>
      <c r="E790" s="112"/>
      <c r="F790" s="112"/>
      <c r="G790" s="112"/>
      <c r="H790" s="112"/>
      <c r="I790" s="112"/>
      <c r="J790" s="112"/>
      <c r="K790" s="112"/>
      <c r="L790" s="112"/>
      <c r="M790" s="112"/>
      <c r="N790" s="112"/>
    </row>
    <row r="791" spans="4:14" ht="14.25" customHeight="1" x14ac:dyDescent="0.2">
      <c r="D791" s="112"/>
      <c r="E791" s="112"/>
      <c r="F791" s="112"/>
      <c r="G791" s="112"/>
      <c r="H791" s="112"/>
      <c r="I791" s="112"/>
      <c r="J791" s="112"/>
      <c r="K791" s="112"/>
      <c r="L791" s="112"/>
      <c r="M791" s="112"/>
      <c r="N791" s="112"/>
    </row>
    <row r="792" spans="4:14" ht="14.25" customHeight="1" x14ac:dyDescent="0.2">
      <c r="D792" s="112"/>
      <c r="E792" s="112"/>
      <c r="F792" s="112"/>
      <c r="G792" s="112"/>
      <c r="H792" s="112"/>
      <c r="I792" s="112"/>
      <c r="J792" s="112"/>
      <c r="K792" s="112"/>
      <c r="L792" s="112"/>
      <c r="M792" s="112"/>
      <c r="N792" s="112"/>
    </row>
    <row r="793" spans="4:14" ht="14.25" customHeight="1" x14ac:dyDescent="0.2">
      <c r="D793" s="112"/>
      <c r="E793" s="112"/>
      <c r="F793" s="112"/>
      <c r="G793" s="112"/>
      <c r="H793" s="112"/>
      <c r="I793" s="112"/>
      <c r="J793" s="112"/>
      <c r="K793" s="112"/>
      <c r="L793" s="112"/>
      <c r="M793" s="112"/>
      <c r="N793" s="112"/>
    </row>
    <row r="794" spans="4:14" ht="14.25" customHeight="1" x14ac:dyDescent="0.2">
      <c r="D794" s="112"/>
      <c r="E794" s="112"/>
      <c r="F794" s="112"/>
      <c r="G794" s="112"/>
      <c r="H794" s="112"/>
      <c r="I794" s="112"/>
      <c r="J794" s="112"/>
      <c r="K794" s="112"/>
      <c r="L794" s="112"/>
      <c r="M794" s="112"/>
      <c r="N794" s="112"/>
    </row>
    <row r="795" spans="4:14" ht="14.25" customHeight="1" x14ac:dyDescent="0.2">
      <c r="D795" s="112"/>
      <c r="E795" s="112"/>
      <c r="F795" s="112"/>
      <c r="G795" s="112"/>
      <c r="H795" s="112"/>
      <c r="I795" s="112"/>
      <c r="J795" s="112"/>
      <c r="K795" s="112"/>
      <c r="L795" s="112"/>
      <c r="M795" s="112"/>
      <c r="N795" s="112"/>
    </row>
    <row r="796" spans="4:14" ht="14.25" customHeight="1" x14ac:dyDescent="0.2">
      <c r="D796" s="112"/>
      <c r="E796" s="112"/>
      <c r="F796" s="112"/>
      <c r="G796" s="112"/>
      <c r="H796" s="112"/>
      <c r="I796" s="112"/>
      <c r="J796" s="112"/>
      <c r="K796" s="112"/>
      <c r="L796" s="112"/>
      <c r="M796" s="112"/>
      <c r="N796" s="112"/>
    </row>
    <row r="797" spans="4:14" ht="14.25" customHeight="1" x14ac:dyDescent="0.2">
      <c r="D797" s="112"/>
      <c r="E797" s="112"/>
      <c r="F797" s="112"/>
      <c r="G797" s="112"/>
      <c r="H797" s="112"/>
      <c r="I797" s="112"/>
      <c r="J797" s="112"/>
      <c r="K797" s="112"/>
      <c r="L797" s="112"/>
      <c r="M797" s="112"/>
      <c r="N797" s="112"/>
    </row>
    <row r="798" spans="4:14" ht="14.25" customHeight="1" x14ac:dyDescent="0.2">
      <c r="D798" s="112"/>
      <c r="E798" s="112"/>
      <c r="F798" s="112"/>
      <c r="G798" s="112"/>
      <c r="H798" s="112"/>
      <c r="I798" s="112"/>
      <c r="J798" s="112"/>
      <c r="K798" s="112"/>
      <c r="L798" s="112"/>
      <c r="M798" s="112"/>
      <c r="N798" s="112"/>
    </row>
    <row r="799" spans="4:14" ht="14.25" customHeight="1" x14ac:dyDescent="0.2">
      <c r="D799" s="112"/>
      <c r="E799" s="112"/>
      <c r="F799" s="112"/>
      <c r="G799" s="112"/>
      <c r="H799" s="112"/>
      <c r="I799" s="112"/>
      <c r="J799" s="112"/>
      <c r="K799" s="112"/>
      <c r="L799" s="112"/>
      <c r="M799" s="112"/>
      <c r="N799" s="112"/>
    </row>
    <row r="800" spans="4:14" ht="14.25" customHeight="1" x14ac:dyDescent="0.2">
      <c r="D800" s="112"/>
      <c r="E800" s="112"/>
      <c r="F800" s="112"/>
      <c r="G800" s="112"/>
      <c r="H800" s="112"/>
      <c r="I800" s="112"/>
      <c r="J800" s="112"/>
      <c r="K800" s="112"/>
      <c r="L800" s="112"/>
      <c r="M800" s="112"/>
      <c r="N800" s="112"/>
    </row>
    <row r="801" spans="4:14" ht="14.25" customHeight="1" x14ac:dyDescent="0.2">
      <c r="D801" s="112"/>
      <c r="E801" s="112"/>
      <c r="F801" s="112"/>
      <c r="G801" s="112"/>
      <c r="H801" s="112"/>
      <c r="I801" s="112"/>
      <c r="J801" s="112"/>
      <c r="K801" s="112"/>
      <c r="L801" s="112"/>
      <c r="M801" s="112"/>
      <c r="N801" s="112"/>
    </row>
    <row r="802" spans="4:14" ht="14.25" customHeight="1" x14ac:dyDescent="0.2"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</row>
    <row r="803" spans="4:14" ht="14.25" customHeight="1" x14ac:dyDescent="0.2"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</row>
    <row r="804" spans="4:14" ht="14.25" customHeight="1" x14ac:dyDescent="0.2"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</row>
    <row r="805" spans="4:14" ht="14.25" customHeight="1" x14ac:dyDescent="0.2">
      <c r="D805" s="112"/>
      <c r="E805" s="112"/>
      <c r="F805" s="112"/>
      <c r="G805" s="112"/>
      <c r="H805" s="112"/>
      <c r="I805" s="112"/>
      <c r="J805" s="112"/>
      <c r="K805" s="112"/>
      <c r="L805" s="112"/>
      <c r="M805" s="112"/>
      <c r="N805" s="112"/>
    </row>
    <row r="806" spans="4:14" ht="14.25" customHeight="1" x14ac:dyDescent="0.2">
      <c r="D806" s="112"/>
      <c r="E806" s="112"/>
      <c r="F806" s="112"/>
      <c r="G806" s="112"/>
      <c r="H806" s="112"/>
      <c r="I806" s="112"/>
      <c r="J806" s="112"/>
      <c r="K806" s="112"/>
      <c r="L806" s="112"/>
      <c r="M806" s="112"/>
      <c r="N806" s="112"/>
    </row>
    <row r="807" spans="4:14" ht="14.25" customHeight="1" x14ac:dyDescent="0.2">
      <c r="D807" s="112"/>
      <c r="E807" s="112"/>
      <c r="F807" s="112"/>
      <c r="G807" s="112"/>
      <c r="H807" s="112"/>
      <c r="I807" s="112"/>
      <c r="J807" s="112"/>
      <c r="K807" s="112"/>
      <c r="L807" s="112"/>
      <c r="M807" s="112"/>
      <c r="N807" s="112"/>
    </row>
    <row r="808" spans="4:14" ht="14.25" customHeight="1" x14ac:dyDescent="0.2">
      <c r="D808" s="112"/>
      <c r="E808" s="112"/>
      <c r="F808" s="112"/>
      <c r="G808" s="112"/>
      <c r="H808" s="112"/>
      <c r="I808" s="112"/>
      <c r="J808" s="112"/>
      <c r="K808" s="112"/>
      <c r="L808" s="112"/>
      <c r="M808" s="112"/>
      <c r="N808" s="112"/>
    </row>
    <row r="809" spans="4:14" ht="14.25" customHeight="1" x14ac:dyDescent="0.2">
      <c r="D809" s="112"/>
      <c r="E809" s="112"/>
      <c r="F809" s="112"/>
      <c r="G809" s="112"/>
      <c r="H809" s="112"/>
      <c r="I809" s="112"/>
      <c r="J809" s="112"/>
      <c r="K809" s="112"/>
      <c r="L809" s="112"/>
      <c r="M809" s="112"/>
      <c r="N809" s="112"/>
    </row>
    <row r="810" spans="4:14" ht="14.25" customHeight="1" x14ac:dyDescent="0.2">
      <c r="D810" s="112"/>
      <c r="E810" s="112"/>
      <c r="F810" s="112"/>
      <c r="G810" s="112"/>
      <c r="H810" s="112"/>
      <c r="I810" s="112"/>
      <c r="J810" s="112"/>
      <c r="K810" s="112"/>
      <c r="L810" s="112"/>
      <c r="M810" s="112"/>
      <c r="N810" s="112"/>
    </row>
    <row r="811" spans="4:14" ht="14.25" customHeight="1" x14ac:dyDescent="0.2">
      <c r="D811" s="112"/>
      <c r="E811" s="112"/>
      <c r="F811" s="112"/>
      <c r="G811" s="112"/>
      <c r="H811" s="112"/>
      <c r="I811" s="112"/>
      <c r="J811" s="112"/>
      <c r="K811" s="112"/>
      <c r="L811" s="112"/>
      <c r="M811" s="112"/>
      <c r="N811" s="112"/>
    </row>
    <row r="812" spans="4:14" ht="14.25" customHeight="1" x14ac:dyDescent="0.2">
      <c r="D812" s="112"/>
      <c r="E812" s="112"/>
      <c r="F812" s="112"/>
      <c r="G812" s="112"/>
      <c r="H812" s="112"/>
      <c r="I812" s="112"/>
      <c r="J812" s="112"/>
      <c r="K812" s="112"/>
      <c r="L812" s="112"/>
      <c r="M812" s="112"/>
      <c r="N812" s="112"/>
    </row>
    <row r="813" spans="4:14" ht="14.25" customHeight="1" x14ac:dyDescent="0.2">
      <c r="D813" s="112"/>
      <c r="E813" s="112"/>
      <c r="F813" s="112"/>
      <c r="G813" s="112"/>
      <c r="H813" s="112"/>
      <c r="I813" s="112"/>
      <c r="J813" s="112"/>
      <c r="K813" s="112"/>
      <c r="L813" s="112"/>
      <c r="M813" s="112"/>
      <c r="N813" s="112"/>
    </row>
    <row r="814" spans="4:14" ht="14.25" customHeight="1" x14ac:dyDescent="0.2">
      <c r="D814" s="112"/>
      <c r="E814" s="112"/>
      <c r="F814" s="112"/>
      <c r="G814" s="112"/>
      <c r="H814" s="112"/>
      <c r="I814" s="112"/>
      <c r="J814" s="112"/>
      <c r="K814" s="112"/>
      <c r="L814" s="112"/>
      <c r="M814" s="112"/>
      <c r="N814" s="112"/>
    </row>
    <row r="815" spans="4:14" ht="14.25" customHeight="1" x14ac:dyDescent="0.2">
      <c r="D815" s="112"/>
      <c r="E815" s="112"/>
      <c r="F815" s="112"/>
      <c r="G815" s="112"/>
      <c r="H815" s="112"/>
      <c r="I815" s="112"/>
      <c r="J815" s="112"/>
      <c r="K815" s="112"/>
      <c r="L815" s="112"/>
      <c r="M815" s="112"/>
      <c r="N815" s="112"/>
    </row>
    <row r="816" spans="4:14" ht="14.25" customHeight="1" x14ac:dyDescent="0.2">
      <c r="D816" s="112"/>
      <c r="E816" s="112"/>
      <c r="F816" s="112"/>
      <c r="G816" s="112"/>
      <c r="H816" s="112"/>
      <c r="I816" s="112"/>
      <c r="J816" s="112"/>
      <c r="K816" s="112"/>
      <c r="L816" s="112"/>
      <c r="M816" s="112"/>
      <c r="N816" s="112"/>
    </row>
    <row r="817" spans="4:14" ht="14.25" customHeight="1" x14ac:dyDescent="0.2">
      <c r="D817" s="112"/>
      <c r="E817" s="112"/>
      <c r="F817" s="112"/>
      <c r="G817" s="112"/>
      <c r="H817" s="112"/>
      <c r="I817" s="112"/>
      <c r="J817" s="112"/>
      <c r="K817" s="112"/>
      <c r="L817" s="112"/>
      <c r="M817" s="112"/>
      <c r="N817" s="112"/>
    </row>
    <row r="818" spans="4:14" ht="14.25" customHeight="1" x14ac:dyDescent="0.2">
      <c r="D818" s="112"/>
      <c r="E818" s="112"/>
      <c r="F818" s="112"/>
      <c r="G818" s="112"/>
      <c r="H818" s="112"/>
      <c r="I818" s="112"/>
      <c r="J818" s="112"/>
      <c r="K818" s="112"/>
      <c r="L818" s="112"/>
      <c r="M818" s="112"/>
      <c r="N818" s="112"/>
    </row>
    <row r="819" spans="4:14" ht="14.25" customHeight="1" x14ac:dyDescent="0.2">
      <c r="D819" s="112"/>
      <c r="E819" s="112"/>
      <c r="F819" s="112"/>
      <c r="G819" s="112"/>
      <c r="H819" s="112"/>
      <c r="I819" s="112"/>
      <c r="J819" s="112"/>
      <c r="K819" s="112"/>
      <c r="L819" s="112"/>
      <c r="M819" s="112"/>
      <c r="N819" s="112"/>
    </row>
    <row r="820" spans="4:14" ht="14.25" customHeight="1" x14ac:dyDescent="0.2">
      <c r="D820" s="112"/>
      <c r="E820" s="112"/>
      <c r="F820" s="112"/>
      <c r="G820" s="112"/>
      <c r="H820" s="112"/>
      <c r="I820" s="112"/>
      <c r="J820" s="112"/>
      <c r="K820" s="112"/>
      <c r="L820" s="112"/>
      <c r="M820" s="112"/>
      <c r="N820" s="112"/>
    </row>
    <row r="821" spans="4:14" ht="14.25" customHeight="1" x14ac:dyDescent="0.2">
      <c r="D821" s="112"/>
      <c r="E821" s="112"/>
      <c r="F821" s="112"/>
      <c r="G821" s="112"/>
      <c r="H821" s="112"/>
      <c r="I821" s="112"/>
      <c r="J821" s="112"/>
      <c r="K821" s="112"/>
      <c r="L821" s="112"/>
      <c r="M821" s="112"/>
      <c r="N821" s="112"/>
    </row>
    <row r="822" spans="4:14" ht="14.25" customHeight="1" x14ac:dyDescent="0.2">
      <c r="D822" s="112"/>
      <c r="E822" s="112"/>
      <c r="F822" s="112"/>
      <c r="G822" s="112"/>
      <c r="H822" s="112"/>
      <c r="I822" s="112"/>
      <c r="J822" s="112"/>
      <c r="K822" s="112"/>
      <c r="L822" s="112"/>
      <c r="M822" s="112"/>
      <c r="N822" s="112"/>
    </row>
    <row r="823" spans="4:14" ht="14.25" customHeight="1" x14ac:dyDescent="0.2">
      <c r="D823" s="112"/>
      <c r="E823" s="112"/>
      <c r="F823" s="112"/>
      <c r="G823" s="112"/>
      <c r="H823" s="112"/>
      <c r="I823" s="112"/>
      <c r="J823" s="112"/>
      <c r="K823" s="112"/>
      <c r="L823" s="112"/>
      <c r="M823" s="112"/>
      <c r="N823" s="112"/>
    </row>
    <row r="824" spans="4:14" ht="14.25" customHeight="1" x14ac:dyDescent="0.2">
      <c r="D824" s="112"/>
      <c r="E824" s="112"/>
      <c r="F824" s="112"/>
      <c r="G824" s="112"/>
      <c r="H824" s="112"/>
      <c r="I824" s="112"/>
      <c r="J824" s="112"/>
      <c r="K824" s="112"/>
      <c r="L824" s="112"/>
      <c r="M824" s="112"/>
      <c r="N824" s="112"/>
    </row>
    <row r="825" spans="4:14" ht="14.25" customHeight="1" x14ac:dyDescent="0.2">
      <c r="D825" s="112"/>
      <c r="E825" s="112"/>
      <c r="F825" s="112"/>
      <c r="G825" s="112"/>
      <c r="H825" s="112"/>
      <c r="I825" s="112"/>
      <c r="J825" s="112"/>
      <c r="K825" s="112"/>
      <c r="L825" s="112"/>
      <c r="M825" s="112"/>
      <c r="N825" s="112"/>
    </row>
    <row r="826" spans="4:14" ht="14.25" customHeight="1" x14ac:dyDescent="0.2">
      <c r="D826" s="112"/>
      <c r="E826" s="112"/>
      <c r="F826" s="112"/>
      <c r="G826" s="112"/>
      <c r="H826" s="112"/>
      <c r="I826" s="112"/>
      <c r="J826" s="112"/>
      <c r="K826" s="112"/>
      <c r="L826" s="112"/>
      <c r="M826" s="112"/>
      <c r="N826" s="112"/>
    </row>
    <row r="827" spans="4:14" ht="14.25" customHeight="1" x14ac:dyDescent="0.2">
      <c r="D827" s="112"/>
      <c r="E827" s="112"/>
      <c r="F827" s="112"/>
      <c r="G827" s="112"/>
      <c r="H827" s="112"/>
      <c r="I827" s="112"/>
      <c r="J827" s="112"/>
      <c r="K827" s="112"/>
      <c r="L827" s="112"/>
      <c r="M827" s="112"/>
      <c r="N827" s="112"/>
    </row>
    <row r="828" spans="4:14" ht="14.25" customHeight="1" x14ac:dyDescent="0.2">
      <c r="D828" s="112"/>
      <c r="E828" s="112"/>
      <c r="F828" s="112"/>
      <c r="G828" s="112"/>
      <c r="H828" s="112"/>
      <c r="I828" s="112"/>
      <c r="J828" s="112"/>
      <c r="K828" s="112"/>
      <c r="L828" s="112"/>
      <c r="M828" s="112"/>
      <c r="N828" s="112"/>
    </row>
    <row r="829" spans="4:14" ht="14.25" customHeight="1" x14ac:dyDescent="0.2">
      <c r="D829" s="112"/>
      <c r="E829" s="112"/>
      <c r="F829" s="112"/>
      <c r="G829" s="112"/>
      <c r="H829" s="112"/>
      <c r="I829" s="112"/>
      <c r="J829" s="112"/>
      <c r="K829" s="112"/>
      <c r="L829" s="112"/>
      <c r="M829" s="112"/>
      <c r="N829" s="112"/>
    </row>
    <row r="830" spans="4:14" ht="14.25" customHeight="1" x14ac:dyDescent="0.2">
      <c r="D830" s="112"/>
      <c r="E830" s="112"/>
      <c r="F830" s="112"/>
      <c r="G830" s="112"/>
      <c r="H830" s="112"/>
      <c r="I830" s="112"/>
      <c r="J830" s="112"/>
      <c r="K830" s="112"/>
      <c r="L830" s="112"/>
      <c r="M830" s="112"/>
      <c r="N830" s="112"/>
    </row>
    <row r="831" spans="4:14" ht="14.25" customHeight="1" x14ac:dyDescent="0.2">
      <c r="D831" s="112"/>
      <c r="E831" s="112"/>
      <c r="F831" s="112"/>
      <c r="G831" s="112"/>
      <c r="H831" s="112"/>
      <c r="I831" s="112"/>
      <c r="J831" s="112"/>
      <c r="K831" s="112"/>
      <c r="L831" s="112"/>
      <c r="M831" s="112"/>
      <c r="N831" s="112"/>
    </row>
    <row r="832" spans="4:14" ht="14.25" customHeight="1" x14ac:dyDescent="0.2">
      <c r="D832" s="112"/>
      <c r="E832" s="112"/>
      <c r="F832" s="112"/>
      <c r="G832" s="112"/>
      <c r="H832" s="112"/>
      <c r="I832" s="112"/>
      <c r="J832" s="112"/>
      <c r="K832" s="112"/>
      <c r="L832" s="112"/>
      <c r="M832" s="112"/>
      <c r="N832" s="112"/>
    </row>
    <row r="833" spans="4:14" ht="14.25" customHeight="1" x14ac:dyDescent="0.2">
      <c r="D833" s="112"/>
      <c r="E833" s="112"/>
      <c r="F833" s="112"/>
      <c r="G833" s="112"/>
      <c r="H833" s="112"/>
      <c r="I833" s="112"/>
      <c r="J833" s="112"/>
      <c r="K833" s="112"/>
      <c r="L833" s="112"/>
      <c r="M833" s="112"/>
      <c r="N833" s="112"/>
    </row>
    <row r="834" spans="4:14" ht="14.25" customHeight="1" x14ac:dyDescent="0.2">
      <c r="D834" s="112"/>
      <c r="E834" s="112"/>
      <c r="F834" s="112"/>
      <c r="G834" s="112"/>
      <c r="H834" s="112"/>
      <c r="I834" s="112"/>
      <c r="J834" s="112"/>
      <c r="K834" s="112"/>
      <c r="L834" s="112"/>
      <c r="M834" s="112"/>
      <c r="N834" s="112"/>
    </row>
    <row r="835" spans="4:14" ht="14.25" customHeight="1" x14ac:dyDescent="0.2">
      <c r="D835" s="112"/>
      <c r="E835" s="112"/>
      <c r="F835" s="112"/>
      <c r="G835" s="112"/>
      <c r="H835" s="112"/>
      <c r="I835" s="112"/>
      <c r="J835" s="112"/>
      <c r="K835" s="112"/>
      <c r="L835" s="112"/>
      <c r="M835" s="112"/>
      <c r="N835" s="112"/>
    </row>
    <row r="836" spans="4:14" ht="14.25" customHeight="1" x14ac:dyDescent="0.2">
      <c r="D836" s="112"/>
      <c r="E836" s="112"/>
      <c r="F836" s="112"/>
      <c r="G836" s="112"/>
      <c r="H836" s="112"/>
      <c r="I836" s="112"/>
      <c r="J836" s="112"/>
      <c r="K836" s="112"/>
      <c r="L836" s="112"/>
      <c r="M836" s="112"/>
      <c r="N836" s="112"/>
    </row>
    <row r="837" spans="4:14" ht="14.25" customHeight="1" x14ac:dyDescent="0.2"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</row>
    <row r="838" spans="4:14" ht="14.25" customHeight="1" x14ac:dyDescent="0.2"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</row>
    <row r="839" spans="4:14" ht="14.25" customHeight="1" x14ac:dyDescent="0.2"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</row>
    <row r="840" spans="4:14" ht="14.25" customHeight="1" x14ac:dyDescent="0.2">
      <c r="D840" s="112"/>
      <c r="E840" s="112"/>
      <c r="F840" s="112"/>
      <c r="G840" s="112"/>
      <c r="H840" s="112"/>
      <c r="I840" s="112"/>
      <c r="J840" s="112"/>
      <c r="K840" s="112"/>
      <c r="L840" s="112"/>
      <c r="M840" s="112"/>
      <c r="N840" s="112"/>
    </row>
    <row r="841" spans="4:14" ht="14.25" customHeight="1" x14ac:dyDescent="0.2">
      <c r="D841" s="112"/>
      <c r="E841" s="112"/>
      <c r="F841" s="112"/>
      <c r="G841" s="112"/>
      <c r="H841" s="112"/>
      <c r="I841" s="112"/>
      <c r="J841" s="112"/>
      <c r="K841" s="112"/>
      <c r="L841" s="112"/>
      <c r="M841" s="112"/>
      <c r="N841" s="112"/>
    </row>
    <row r="842" spans="4:14" ht="14.25" customHeight="1" x14ac:dyDescent="0.2">
      <c r="D842" s="112"/>
      <c r="E842" s="112"/>
      <c r="F842" s="112"/>
      <c r="G842" s="112"/>
      <c r="H842" s="112"/>
      <c r="I842" s="112"/>
      <c r="J842" s="112"/>
      <c r="K842" s="112"/>
      <c r="L842" s="112"/>
      <c r="M842" s="112"/>
      <c r="N842" s="112"/>
    </row>
    <row r="843" spans="4:14" ht="14.25" customHeight="1" x14ac:dyDescent="0.2">
      <c r="D843" s="112"/>
      <c r="E843" s="112"/>
      <c r="F843" s="112"/>
      <c r="G843" s="112"/>
      <c r="H843" s="112"/>
      <c r="I843" s="112"/>
      <c r="J843" s="112"/>
      <c r="K843" s="112"/>
      <c r="L843" s="112"/>
      <c r="M843" s="112"/>
      <c r="N843" s="112"/>
    </row>
    <row r="844" spans="4:14" ht="14.25" customHeight="1" x14ac:dyDescent="0.2">
      <c r="D844" s="112"/>
      <c r="E844" s="112"/>
      <c r="F844" s="112"/>
      <c r="G844" s="112"/>
      <c r="H844" s="112"/>
      <c r="I844" s="112"/>
      <c r="J844" s="112"/>
      <c r="K844" s="112"/>
      <c r="L844" s="112"/>
      <c r="M844" s="112"/>
      <c r="N844" s="112"/>
    </row>
    <row r="845" spans="4:14" ht="14.25" customHeight="1" x14ac:dyDescent="0.2">
      <c r="D845" s="112"/>
      <c r="E845" s="112"/>
      <c r="F845" s="112"/>
      <c r="G845" s="112"/>
      <c r="H845" s="112"/>
      <c r="I845" s="112"/>
      <c r="J845" s="112"/>
      <c r="K845" s="112"/>
      <c r="L845" s="112"/>
      <c r="M845" s="112"/>
      <c r="N845" s="112"/>
    </row>
    <row r="846" spans="4:14" ht="14.25" customHeight="1" x14ac:dyDescent="0.2">
      <c r="D846" s="112"/>
      <c r="E846" s="112"/>
      <c r="F846" s="112"/>
      <c r="G846" s="112"/>
      <c r="H846" s="112"/>
      <c r="I846" s="112"/>
      <c r="J846" s="112"/>
      <c r="K846" s="112"/>
      <c r="L846" s="112"/>
      <c r="M846" s="112"/>
      <c r="N846" s="112"/>
    </row>
    <row r="847" spans="4:14" ht="14.25" customHeight="1" x14ac:dyDescent="0.2">
      <c r="D847" s="112"/>
      <c r="E847" s="112"/>
      <c r="F847" s="112"/>
      <c r="G847" s="112"/>
      <c r="H847" s="112"/>
      <c r="I847" s="112"/>
      <c r="J847" s="112"/>
      <c r="K847" s="112"/>
      <c r="L847" s="112"/>
      <c r="M847" s="112"/>
      <c r="N847" s="112"/>
    </row>
    <row r="848" spans="4:14" ht="14.25" customHeight="1" x14ac:dyDescent="0.2">
      <c r="D848" s="112"/>
      <c r="E848" s="112"/>
      <c r="F848" s="112"/>
      <c r="G848" s="112"/>
      <c r="H848" s="112"/>
      <c r="I848" s="112"/>
      <c r="J848" s="112"/>
      <c r="K848" s="112"/>
      <c r="L848" s="112"/>
      <c r="M848" s="112"/>
      <c r="N848" s="112"/>
    </row>
    <row r="849" spans="4:14" ht="14.25" customHeight="1" x14ac:dyDescent="0.2">
      <c r="D849" s="112"/>
      <c r="E849" s="112"/>
      <c r="F849" s="112"/>
      <c r="G849" s="112"/>
      <c r="H849" s="112"/>
      <c r="I849" s="112"/>
      <c r="J849" s="112"/>
      <c r="K849" s="112"/>
      <c r="L849" s="112"/>
      <c r="M849" s="112"/>
      <c r="N849" s="112"/>
    </row>
    <row r="850" spans="4:14" ht="14.25" customHeight="1" x14ac:dyDescent="0.2">
      <c r="D850" s="112"/>
      <c r="E850" s="112"/>
      <c r="F850" s="112"/>
      <c r="G850" s="112"/>
      <c r="H850" s="112"/>
      <c r="I850" s="112"/>
      <c r="J850" s="112"/>
      <c r="K850" s="112"/>
      <c r="L850" s="112"/>
      <c r="M850" s="112"/>
      <c r="N850" s="112"/>
    </row>
    <row r="851" spans="4:14" ht="14.25" customHeight="1" x14ac:dyDescent="0.2">
      <c r="D851" s="112"/>
      <c r="E851" s="112"/>
      <c r="F851" s="112"/>
      <c r="G851" s="112"/>
      <c r="H851" s="112"/>
      <c r="I851" s="112"/>
      <c r="J851" s="112"/>
      <c r="K851" s="112"/>
      <c r="L851" s="112"/>
      <c r="M851" s="112"/>
      <c r="N851" s="112"/>
    </row>
    <row r="852" spans="4:14" ht="14.25" customHeight="1" x14ac:dyDescent="0.2">
      <c r="D852" s="112"/>
      <c r="E852" s="112"/>
      <c r="F852" s="112"/>
      <c r="G852" s="112"/>
      <c r="H852" s="112"/>
      <c r="I852" s="112"/>
      <c r="J852" s="112"/>
      <c r="K852" s="112"/>
      <c r="L852" s="112"/>
      <c r="M852" s="112"/>
      <c r="N852" s="112"/>
    </row>
    <row r="853" spans="4:14" ht="14.25" customHeight="1" x14ac:dyDescent="0.2">
      <c r="D853" s="112"/>
      <c r="E853" s="112"/>
      <c r="F853" s="112"/>
      <c r="G853" s="112"/>
      <c r="H853" s="112"/>
      <c r="I853" s="112"/>
      <c r="J853" s="112"/>
      <c r="K853" s="112"/>
      <c r="L853" s="112"/>
      <c r="M853" s="112"/>
      <c r="N853" s="112"/>
    </row>
    <row r="854" spans="4:14" ht="14.25" customHeight="1" x14ac:dyDescent="0.2">
      <c r="D854" s="112"/>
      <c r="E854" s="112"/>
      <c r="F854" s="112"/>
      <c r="G854" s="112"/>
      <c r="H854" s="112"/>
      <c r="I854" s="112"/>
      <c r="J854" s="112"/>
      <c r="K854" s="112"/>
      <c r="L854" s="112"/>
      <c r="M854" s="112"/>
      <c r="N854" s="112"/>
    </row>
    <row r="855" spans="4:14" ht="14.25" customHeight="1" x14ac:dyDescent="0.2">
      <c r="D855" s="112"/>
      <c r="E855" s="112"/>
      <c r="F855" s="112"/>
      <c r="G855" s="112"/>
      <c r="H855" s="112"/>
      <c r="I855" s="112"/>
      <c r="J855" s="112"/>
      <c r="K855" s="112"/>
      <c r="L855" s="112"/>
      <c r="M855" s="112"/>
      <c r="N855" s="112"/>
    </row>
    <row r="856" spans="4:14" ht="14.25" customHeight="1" x14ac:dyDescent="0.2">
      <c r="D856" s="112"/>
      <c r="E856" s="112"/>
      <c r="F856" s="112"/>
      <c r="G856" s="112"/>
      <c r="H856" s="112"/>
      <c r="I856" s="112"/>
      <c r="J856" s="112"/>
      <c r="K856" s="112"/>
      <c r="L856" s="112"/>
      <c r="M856" s="112"/>
      <c r="N856" s="112"/>
    </row>
    <row r="857" spans="4:14" ht="14.25" customHeight="1" x14ac:dyDescent="0.2">
      <c r="D857" s="112"/>
      <c r="E857" s="112"/>
      <c r="F857" s="112"/>
      <c r="G857" s="112"/>
      <c r="H857" s="112"/>
      <c r="I857" s="112"/>
      <c r="J857" s="112"/>
      <c r="K857" s="112"/>
      <c r="L857" s="112"/>
      <c r="M857" s="112"/>
      <c r="N857" s="112"/>
    </row>
    <row r="858" spans="4:14" ht="14.25" customHeight="1" x14ac:dyDescent="0.2">
      <c r="D858" s="112"/>
      <c r="E858" s="112"/>
      <c r="F858" s="112"/>
      <c r="G858" s="112"/>
      <c r="H858" s="112"/>
      <c r="I858" s="112"/>
      <c r="J858" s="112"/>
      <c r="K858" s="112"/>
      <c r="L858" s="112"/>
      <c r="M858" s="112"/>
      <c r="N858" s="112"/>
    </row>
    <row r="859" spans="4:14" ht="14.25" customHeight="1" x14ac:dyDescent="0.2">
      <c r="D859" s="112"/>
      <c r="E859" s="112"/>
      <c r="F859" s="112"/>
      <c r="G859" s="112"/>
      <c r="H859" s="112"/>
      <c r="I859" s="112"/>
      <c r="J859" s="112"/>
      <c r="K859" s="112"/>
      <c r="L859" s="112"/>
      <c r="M859" s="112"/>
      <c r="N859" s="112"/>
    </row>
    <row r="860" spans="4:14" ht="14.25" customHeight="1" x14ac:dyDescent="0.2">
      <c r="D860" s="112"/>
      <c r="E860" s="112"/>
      <c r="F860" s="112"/>
      <c r="G860" s="112"/>
      <c r="H860" s="112"/>
      <c r="I860" s="112"/>
      <c r="J860" s="112"/>
      <c r="K860" s="112"/>
      <c r="L860" s="112"/>
      <c r="M860" s="112"/>
      <c r="N860" s="112"/>
    </row>
    <row r="861" spans="4:14" ht="14.25" customHeight="1" x14ac:dyDescent="0.2">
      <c r="D861" s="112"/>
      <c r="E861" s="112"/>
      <c r="F861" s="112"/>
      <c r="G861" s="112"/>
      <c r="H861" s="112"/>
      <c r="I861" s="112"/>
      <c r="J861" s="112"/>
      <c r="K861" s="112"/>
      <c r="L861" s="112"/>
      <c r="M861" s="112"/>
      <c r="N861" s="112"/>
    </row>
    <row r="862" spans="4:14" ht="14.25" customHeight="1" x14ac:dyDescent="0.2">
      <c r="D862" s="112"/>
      <c r="E862" s="112"/>
      <c r="F862" s="112"/>
      <c r="G862" s="112"/>
      <c r="H862" s="112"/>
      <c r="I862" s="112"/>
      <c r="J862" s="112"/>
      <c r="K862" s="112"/>
      <c r="L862" s="112"/>
      <c r="M862" s="112"/>
      <c r="N862" s="112"/>
    </row>
    <row r="863" spans="4:14" ht="14.25" customHeight="1" x14ac:dyDescent="0.2">
      <c r="D863" s="112"/>
      <c r="E863" s="112"/>
      <c r="F863" s="112"/>
      <c r="G863" s="112"/>
      <c r="H863" s="112"/>
      <c r="I863" s="112"/>
      <c r="J863" s="112"/>
      <c r="K863" s="112"/>
      <c r="L863" s="112"/>
      <c r="M863" s="112"/>
      <c r="N863" s="112"/>
    </row>
    <row r="864" spans="4:14" ht="14.25" customHeight="1" x14ac:dyDescent="0.2">
      <c r="D864" s="112"/>
      <c r="E864" s="112"/>
      <c r="F864" s="112"/>
      <c r="G864" s="112"/>
      <c r="H864" s="112"/>
      <c r="I864" s="112"/>
      <c r="J864" s="112"/>
      <c r="K864" s="112"/>
      <c r="L864" s="112"/>
      <c r="M864" s="112"/>
      <c r="N864" s="112"/>
    </row>
    <row r="865" spans="4:14" ht="14.25" customHeight="1" x14ac:dyDescent="0.2">
      <c r="D865" s="112"/>
      <c r="E865" s="112"/>
      <c r="F865" s="112"/>
      <c r="G865" s="112"/>
      <c r="H865" s="112"/>
      <c r="I865" s="112"/>
      <c r="J865" s="112"/>
      <c r="K865" s="112"/>
      <c r="L865" s="112"/>
      <c r="M865" s="112"/>
      <c r="N865" s="112"/>
    </row>
    <row r="866" spans="4:14" ht="14.25" customHeight="1" x14ac:dyDescent="0.2">
      <c r="D866" s="112"/>
      <c r="E866" s="112"/>
      <c r="F866" s="112"/>
      <c r="G866" s="112"/>
      <c r="H866" s="112"/>
      <c r="I866" s="112"/>
      <c r="J866" s="112"/>
      <c r="K866" s="112"/>
      <c r="L866" s="112"/>
      <c r="M866" s="112"/>
      <c r="N866" s="112"/>
    </row>
    <row r="867" spans="4:14" ht="14.25" customHeight="1" x14ac:dyDescent="0.2">
      <c r="D867" s="112"/>
      <c r="E867" s="112"/>
      <c r="F867" s="112"/>
      <c r="G867" s="112"/>
      <c r="H867" s="112"/>
      <c r="I867" s="112"/>
      <c r="J867" s="112"/>
      <c r="K867" s="112"/>
      <c r="L867" s="112"/>
      <c r="M867" s="112"/>
      <c r="N867" s="112"/>
    </row>
    <row r="868" spans="4:14" ht="14.25" customHeight="1" x14ac:dyDescent="0.2">
      <c r="D868" s="112"/>
      <c r="E868" s="112"/>
      <c r="F868" s="112"/>
      <c r="G868" s="112"/>
      <c r="H868" s="112"/>
      <c r="I868" s="112"/>
      <c r="J868" s="112"/>
      <c r="K868" s="112"/>
      <c r="L868" s="112"/>
      <c r="M868" s="112"/>
      <c r="N868" s="112"/>
    </row>
    <row r="869" spans="4:14" ht="14.25" customHeight="1" x14ac:dyDescent="0.2">
      <c r="D869" s="112"/>
      <c r="E869" s="112"/>
      <c r="F869" s="112"/>
      <c r="G869" s="112"/>
      <c r="H869" s="112"/>
      <c r="I869" s="112"/>
      <c r="J869" s="112"/>
      <c r="K869" s="112"/>
      <c r="L869" s="112"/>
      <c r="M869" s="112"/>
      <c r="N869" s="112"/>
    </row>
    <row r="870" spans="4:14" ht="14.25" customHeight="1" x14ac:dyDescent="0.2">
      <c r="D870" s="112"/>
      <c r="E870" s="112"/>
      <c r="F870" s="112"/>
      <c r="G870" s="112"/>
      <c r="H870" s="112"/>
      <c r="I870" s="112"/>
      <c r="J870" s="112"/>
      <c r="K870" s="112"/>
      <c r="L870" s="112"/>
      <c r="M870" s="112"/>
      <c r="N870" s="112"/>
    </row>
    <row r="871" spans="4:14" ht="14.25" customHeight="1" x14ac:dyDescent="0.2">
      <c r="D871" s="112"/>
      <c r="E871" s="112"/>
      <c r="F871" s="112"/>
      <c r="G871" s="112"/>
      <c r="H871" s="112"/>
      <c r="I871" s="112"/>
      <c r="J871" s="112"/>
      <c r="K871" s="112"/>
      <c r="L871" s="112"/>
      <c r="M871" s="112"/>
      <c r="N871" s="112"/>
    </row>
    <row r="872" spans="4:14" ht="14.25" customHeight="1" x14ac:dyDescent="0.2"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</row>
    <row r="873" spans="4:14" ht="14.25" customHeight="1" x14ac:dyDescent="0.2"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</row>
    <row r="874" spans="4:14" ht="14.25" customHeight="1" x14ac:dyDescent="0.2"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</row>
    <row r="875" spans="4:14" ht="14.25" customHeight="1" x14ac:dyDescent="0.2">
      <c r="D875" s="112"/>
      <c r="E875" s="112"/>
      <c r="F875" s="112"/>
      <c r="G875" s="112"/>
      <c r="H875" s="112"/>
      <c r="I875" s="112"/>
      <c r="J875" s="112"/>
      <c r="K875" s="112"/>
      <c r="L875" s="112"/>
      <c r="M875" s="112"/>
      <c r="N875" s="112"/>
    </row>
    <row r="876" spans="4:14" ht="14.25" customHeight="1" x14ac:dyDescent="0.2">
      <c r="D876" s="112"/>
      <c r="E876" s="112"/>
      <c r="F876" s="112"/>
      <c r="G876" s="112"/>
      <c r="H876" s="112"/>
      <c r="I876" s="112"/>
      <c r="J876" s="112"/>
      <c r="K876" s="112"/>
      <c r="L876" s="112"/>
      <c r="M876" s="112"/>
      <c r="N876" s="112"/>
    </row>
    <row r="877" spans="4:14" ht="14.25" customHeight="1" x14ac:dyDescent="0.2">
      <c r="D877" s="112"/>
      <c r="E877" s="112"/>
      <c r="F877" s="112"/>
      <c r="G877" s="112"/>
      <c r="H877" s="112"/>
      <c r="I877" s="112"/>
      <c r="J877" s="112"/>
      <c r="K877" s="112"/>
      <c r="L877" s="112"/>
      <c r="M877" s="112"/>
      <c r="N877" s="112"/>
    </row>
    <row r="878" spans="4:14" ht="14.25" customHeight="1" x14ac:dyDescent="0.2">
      <c r="D878" s="112"/>
      <c r="E878" s="112"/>
      <c r="F878" s="112"/>
      <c r="G878" s="112"/>
      <c r="H878" s="112"/>
      <c r="I878" s="112"/>
      <c r="J878" s="112"/>
      <c r="K878" s="112"/>
      <c r="L878" s="112"/>
      <c r="M878" s="112"/>
      <c r="N878" s="112"/>
    </row>
    <row r="879" spans="4:14" ht="14.25" customHeight="1" x14ac:dyDescent="0.2">
      <c r="D879" s="112"/>
      <c r="E879" s="112"/>
      <c r="F879" s="112"/>
      <c r="G879" s="112"/>
      <c r="H879" s="112"/>
      <c r="I879" s="112"/>
      <c r="J879" s="112"/>
      <c r="K879" s="112"/>
      <c r="L879" s="112"/>
      <c r="M879" s="112"/>
      <c r="N879" s="112"/>
    </row>
    <row r="880" spans="4:14" ht="14.25" customHeight="1" x14ac:dyDescent="0.2">
      <c r="D880" s="112"/>
      <c r="E880" s="112"/>
      <c r="F880" s="112"/>
      <c r="G880" s="112"/>
      <c r="H880" s="112"/>
      <c r="I880" s="112"/>
      <c r="J880" s="112"/>
      <c r="K880" s="112"/>
      <c r="L880" s="112"/>
      <c r="M880" s="112"/>
      <c r="N880" s="112"/>
    </row>
    <row r="881" spans="4:14" ht="14.25" customHeight="1" x14ac:dyDescent="0.2">
      <c r="D881" s="112"/>
      <c r="E881" s="112"/>
      <c r="F881" s="112"/>
      <c r="G881" s="112"/>
      <c r="H881" s="112"/>
      <c r="I881" s="112"/>
      <c r="J881" s="112"/>
      <c r="K881" s="112"/>
      <c r="L881" s="112"/>
      <c r="M881" s="112"/>
      <c r="N881" s="112"/>
    </row>
    <row r="882" spans="4:14" ht="14.25" customHeight="1" x14ac:dyDescent="0.2">
      <c r="D882" s="112"/>
      <c r="E882" s="112"/>
      <c r="F882" s="112"/>
      <c r="G882" s="112"/>
      <c r="H882" s="112"/>
      <c r="I882" s="112"/>
      <c r="J882" s="112"/>
      <c r="K882" s="112"/>
      <c r="L882" s="112"/>
      <c r="M882" s="112"/>
      <c r="N882" s="112"/>
    </row>
  </sheetData>
  <mergeCells count="172">
    <mergeCell ref="A1:R1"/>
    <mergeCell ref="A2:R2"/>
    <mergeCell ref="A3:D3"/>
    <mergeCell ref="O3:R3"/>
    <mergeCell ref="J6:L6"/>
    <mergeCell ref="P4:P8"/>
    <mergeCell ref="Q4:Q8"/>
    <mergeCell ref="R4:R8"/>
    <mergeCell ref="A4:A8"/>
    <mergeCell ref="B4:B8"/>
    <mergeCell ref="C4:C8"/>
    <mergeCell ref="G4:L4"/>
    <mergeCell ref="M4:O5"/>
    <mergeCell ref="G5:I5"/>
    <mergeCell ref="J5:L5"/>
    <mergeCell ref="G6:I6"/>
    <mergeCell ref="M6:O6"/>
    <mergeCell ref="D4:F6"/>
    <mergeCell ref="B12:B14"/>
    <mergeCell ref="Q12:Q14"/>
    <mergeCell ref="B15:B17"/>
    <mergeCell ref="Q15:Q17"/>
    <mergeCell ref="A9:A17"/>
    <mergeCell ref="B9:B11"/>
    <mergeCell ref="Q9:Q11"/>
    <mergeCell ref="R9:R17"/>
    <mergeCell ref="A18:A20"/>
    <mergeCell ref="B18:B20"/>
    <mergeCell ref="Q18:Q20"/>
    <mergeCell ref="R18:R20"/>
    <mergeCell ref="R33:R41"/>
    <mergeCell ref="A21:A23"/>
    <mergeCell ref="B21:B23"/>
    <mergeCell ref="Q21:Q23"/>
    <mergeCell ref="R21:R23"/>
    <mergeCell ref="O27:R27"/>
    <mergeCell ref="R28:R32"/>
    <mergeCell ref="A25:R25"/>
    <mergeCell ref="A26:R26"/>
    <mergeCell ref="A27:D27"/>
    <mergeCell ref="A28:A32"/>
    <mergeCell ref="B28:B32"/>
    <mergeCell ref="C28:C32"/>
    <mergeCell ref="G28:L28"/>
    <mergeCell ref="M28:O29"/>
    <mergeCell ref="G29:I29"/>
    <mergeCell ref="J29:L29"/>
    <mergeCell ref="P28:P32"/>
    <mergeCell ref="Q28:Q32"/>
    <mergeCell ref="D28:F30"/>
    <mergeCell ref="G30:I30"/>
    <mergeCell ref="J30:L30"/>
    <mergeCell ref="M30:O30"/>
    <mergeCell ref="G56:L56"/>
    <mergeCell ref="M56:O57"/>
    <mergeCell ref="B36:B38"/>
    <mergeCell ref="Q36:Q38"/>
    <mergeCell ref="B39:B41"/>
    <mergeCell ref="Q39:Q41"/>
    <mergeCell ref="A33:A41"/>
    <mergeCell ref="B33:B35"/>
    <mergeCell ref="Q33:Q35"/>
    <mergeCell ref="D56:F58"/>
    <mergeCell ref="G58:I58"/>
    <mergeCell ref="J58:L58"/>
    <mergeCell ref="M58:O58"/>
    <mergeCell ref="R61:R63"/>
    <mergeCell ref="B45:B47"/>
    <mergeCell ref="Q45:Q47"/>
    <mergeCell ref="B48:B50"/>
    <mergeCell ref="Q48:Q50"/>
    <mergeCell ref="A42:A50"/>
    <mergeCell ref="B42:B44"/>
    <mergeCell ref="Q42:Q44"/>
    <mergeCell ref="R42:R50"/>
    <mergeCell ref="A53:R53"/>
    <mergeCell ref="A54:R54"/>
    <mergeCell ref="A55:D55"/>
    <mergeCell ref="O55:R55"/>
    <mergeCell ref="G57:I57"/>
    <mergeCell ref="J57:L57"/>
    <mergeCell ref="P56:P60"/>
    <mergeCell ref="Q56:Q60"/>
    <mergeCell ref="R56:R60"/>
    <mergeCell ref="A56:A60"/>
    <mergeCell ref="A61:A63"/>
    <mergeCell ref="B61:B63"/>
    <mergeCell ref="Q61:Q63"/>
    <mergeCell ref="B56:B60"/>
    <mergeCell ref="C56:C60"/>
    <mergeCell ref="A67:A69"/>
    <mergeCell ref="B67:B69"/>
    <mergeCell ref="Q67:Q69"/>
    <mergeCell ref="R67:R69"/>
    <mergeCell ref="A64:A66"/>
    <mergeCell ref="B64:B66"/>
    <mergeCell ref="Q64:Q66"/>
    <mergeCell ref="R64:R66"/>
    <mergeCell ref="A70:A72"/>
    <mergeCell ref="B70:B72"/>
    <mergeCell ref="Q70:Q72"/>
    <mergeCell ref="R70:R72"/>
    <mergeCell ref="A73:A75"/>
    <mergeCell ref="B73:B75"/>
    <mergeCell ref="Q73:Q75"/>
    <mergeCell ref="R73:R75"/>
    <mergeCell ref="A78:R78"/>
    <mergeCell ref="A79:R79"/>
    <mergeCell ref="A80:D80"/>
    <mergeCell ref="O80:R80"/>
    <mergeCell ref="A81:A85"/>
    <mergeCell ref="B81:B85"/>
    <mergeCell ref="C81:C85"/>
    <mergeCell ref="G81:L81"/>
    <mergeCell ref="M81:O82"/>
    <mergeCell ref="D81:F83"/>
    <mergeCell ref="G83:I83"/>
    <mergeCell ref="J83:L83"/>
    <mergeCell ref="M83:O83"/>
    <mergeCell ref="A92:A94"/>
    <mergeCell ref="B92:B94"/>
    <mergeCell ref="Q92:Q94"/>
    <mergeCell ref="R92:R94"/>
    <mergeCell ref="G82:I82"/>
    <mergeCell ref="J82:L82"/>
    <mergeCell ref="P81:P85"/>
    <mergeCell ref="Q81:Q85"/>
    <mergeCell ref="R81:R85"/>
    <mergeCell ref="A89:A91"/>
    <mergeCell ref="B89:B91"/>
    <mergeCell ref="Q89:Q91"/>
    <mergeCell ref="R89:R91"/>
    <mergeCell ref="A86:A88"/>
    <mergeCell ref="B86:B88"/>
    <mergeCell ref="Q86:Q88"/>
    <mergeCell ref="R86:R88"/>
    <mergeCell ref="A106:A110"/>
    <mergeCell ref="O105:R105"/>
    <mergeCell ref="A105:D105"/>
    <mergeCell ref="A104:R104"/>
    <mergeCell ref="D106:F108"/>
    <mergeCell ref="G108:I108"/>
    <mergeCell ref="J108:L108"/>
    <mergeCell ref="M108:O108"/>
    <mergeCell ref="A95:A97"/>
    <mergeCell ref="B95:B97"/>
    <mergeCell ref="Q95:Q97"/>
    <mergeCell ref="R95:R97"/>
    <mergeCell ref="B114:B116"/>
    <mergeCell ref="Q114:Q116"/>
    <mergeCell ref="B117:B119"/>
    <mergeCell ref="Q117:Q119"/>
    <mergeCell ref="A111:A122"/>
    <mergeCell ref="B111:B113"/>
    <mergeCell ref="Q111:Q113"/>
    <mergeCell ref="R111:R122"/>
    <mergeCell ref="A98:A100"/>
    <mergeCell ref="B98:B100"/>
    <mergeCell ref="Q98:Q100"/>
    <mergeCell ref="R98:R100"/>
    <mergeCell ref="B120:B122"/>
    <mergeCell ref="Q120:Q122"/>
    <mergeCell ref="J107:L107"/>
    <mergeCell ref="G107:I107"/>
    <mergeCell ref="R106:R110"/>
    <mergeCell ref="Q106:Q110"/>
    <mergeCell ref="P106:P110"/>
    <mergeCell ref="A103:R103"/>
    <mergeCell ref="M106:O107"/>
    <mergeCell ref="G106:L106"/>
    <mergeCell ref="C106:C110"/>
    <mergeCell ref="B106:B110"/>
  </mergeCells>
  <printOptions horizontalCentered="1"/>
  <pageMargins left="0.31496062992125984" right="0.31496062992125984" top="0.74803149606299213" bottom="0.74803149606299213" header="0.51181102362204722" footer="0.51181102362204722"/>
  <pageSetup paperSize="9" firstPageNumber="23" orientation="landscape" useFirstPageNumber="1" verticalDpi="300" r:id="rId1"/>
  <headerFooter>
    <oddFooter>&amp;C&amp;P</oddFooter>
  </headerFooter>
  <ignoredErrors>
    <ignoredError sqref="M14:O14 M48 M63 I39" formula="1"/>
    <ignoredError sqref="D20 F20:O20 E23:O23 H44:O44 D100:O100 I61 L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35"/>
  <sheetViews>
    <sheetView rightToLeft="1" topLeftCell="A40" zoomScaleNormal="100" workbookViewId="0">
      <selection activeCell="K94" sqref="K94"/>
    </sheetView>
  </sheetViews>
  <sheetFormatPr defaultRowHeight="12" x14ac:dyDescent="0.2"/>
  <cols>
    <col min="1" max="1" width="2.75" style="61" customWidth="1"/>
    <col min="2" max="2" width="2.375" style="61" customWidth="1"/>
    <col min="3" max="3" width="5.5" style="4" customWidth="1"/>
    <col min="4" max="4" width="7.875" style="149" customWidth="1"/>
    <col min="5" max="5" width="7.125" style="149" customWidth="1"/>
    <col min="6" max="6" width="8" style="149" customWidth="1"/>
    <col min="7" max="7" width="8.125" style="149" customWidth="1"/>
    <col min="8" max="8" width="7.375" style="149" customWidth="1"/>
    <col min="9" max="9" width="8.5" style="149" customWidth="1"/>
    <col min="10" max="10" width="8" style="149" customWidth="1"/>
    <col min="11" max="11" width="8.625" style="149" customWidth="1"/>
    <col min="12" max="12" width="7.375" style="149" customWidth="1"/>
    <col min="13" max="13" width="6.875" style="149" customWidth="1"/>
    <col min="14" max="14" width="5.875" style="149" customWidth="1"/>
    <col min="15" max="15" width="6.5" style="149" customWidth="1"/>
    <col min="16" max="16" width="7.5" style="149" customWidth="1"/>
    <col min="17" max="17" width="6.375" style="4" customWidth="1"/>
    <col min="18" max="18" width="2.875" style="143" customWidth="1"/>
    <col min="19" max="19" width="4" style="144" customWidth="1"/>
    <col min="20" max="20" width="6.75" style="79" customWidth="1"/>
    <col min="21" max="139" width="8.75" style="3"/>
    <col min="140" max="140" width="7.75" style="3" customWidth="1"/>
    <col min="141" max="141" width="8.75" style="3"/>
    <col min="142" max="142" width="9.875" style="3" customWidth="1"/>
    <col min="143" max="143" width="8.75" style="3"/>
    <col min="144" max="144" width="10.75" style="3" customWidth="1"/>
    <col min="145" max="145" width="10" style="3" customWidth="1"/>
    <col min="146" max="146" width="8.75" style="3"/>
    <col min="147" max="147" width="11.125" style="3" customWidth="1"/>
    <col min="148" max="148" width="10.25" style="3" customWidth="1"/>
    <col min="149" max="149" width="8.75" style="3"/>
    <col min="150" max="150" width="10.75" style="3" customWidth="1"/>
    <col min="151" max="151" width="10" style="3" customWidth="1"/>
    <col min="152" max="152" width="8.75" style="3"/>
    <col min="153" max="153" width="10.25" style="3" customWidth="1"/>
    <col min="154" max="154" width="10.125" style="3" customWidth="1"/>
    <col min="155" max="155" width="10.75" style="3" customWidth="1"/>
    <col min="156" max="156" width="7" style="3" customWidth="1"/>
    <col min="157" max="157" width="14.25" style="3" customWidth="1"/>
    <col min="158" max="158" width="6.75" style="3" customWidth="1"/>
    <col min="159" max="159" width="12.125" style="3" customWidth="1"/>
    <col min="160" max="172" width="8.75" style="3"/>
    <col min="173" max="173" width="13.75" style="3" customWidth="1"/>
    <col min="174" max="395" width="8.75" style="3"/>
    <col min="396" max="396" width="7.75" style="3" customWidth="1"/>
    <col min="397" max="397" width="8.75" style="3"/>
    <col min="398" max="398" width="9.875" style="3" customWidth="1"/>
    <col min="399" max="399" width="8.75" style="3"/>
    <col min="400" max="400" width="10.75" style="3" customWidth="1"/>
    <col min="401" max="401" width="10" style="3" customWidth="1"/>
    <col min="402" max="402" width="8.75" style="3"/>
    <col min="403" max="403" width="11.125" style="3" customWidth="1"/>
    <col min="404" max="404" width="10.25" style="3" customWidth="1"/>
    <col min="405" max="405" width="8.75" style="3"/>
    <col min="406" max="406" width="10.75" style="3" customWidth="1"/>
    <col min="407" max="407" width="10" style="3" customWidth="1"/>
    <col min="408" max="408" width="8.75" style="3"/>
    <col min="409" max="409" width="10.25" style="3" customWidth="1"/>
    <col min="410" max="410" width="10.125" style="3" customWidth="1"/>
    <col min="411" max="411" width="10.75" style="3" customWidth="1"/>
    <col min="412" max="412" width="7" style="3" customWidth="1"/>
    <col min="413" max="413" width="14.25" style="3" customWidth="1"/>
    <col min="414" max="414" width="6.75" style="3" customWidth="1"/>
    <col min="415" max="415" width="12.125" style="3" customWidth="1"/>
    <col min="416" max="428" width="8.75" style="3"/>
    <col min="429" max="429" width="13.75" style="3" customWidth="1"/>
    <col min="430" max="651" width="8.75" style="3"/>
    <col min="652" max="652" width="7.75" style="3" customWidth="1"/>
    <col min="653" max="653" width="8.75" style="3"/>
    <col min="654" max="654" width="9.875" style="3" customWidth="1"/>
    <col min="655" max="655" width="8.75" style="3"/>
    <col min="656" max="656" width="10.75" style="3" customWidth="1"/>
    <col min="657" max="657" width="10" style="3" customWidth="1"/>
    <col min="658" max="658" width="8.75" style="3"/>
    <col min="659" max="659" width="11.125" style="3" customWidth="1"/>
    <col min="660" max="660" width="10.25" style="3" customWidth="1"/>
    <col min="661" max="661" width="8.75" style="3"/>
    <col min="662" max="662" width="10.75" style="3" customWidth="1"/>
    <col min="663" max="663" width="10" style="3" customWidth="1"/>
    <col min="664" max="664" width="8.75" style="3"/>
    <col min="665" max="665" width="10.25" style="3" customWidth="1"/>
    <col min="666" max="666" width="10.125" style="3" customWidth="1"/>
    <col min="667" max="667" width="10.75" style="3" customWidth="1"/>
    <col min="668" max="668" width="7" style="3" customWidth="1"/>
    <col min="669" max="669" width="14.25" style="3" customWidth="1"/>
    <col min="670" max="670" width="6.75" style="3" customWidth="1"/>
    <col min="671" max="671" width="12.125" style="3" customWidth="1"/>
    <col min="672" max="684" width="8.75" style="3"/>
    <col min="685" max="685" width="13.75" style="3" customWidth="1"/>
    <col min="686" max="907" width="8.75" style="3"/>
    <col min="908" max="908" width="7.75" style="3" customWidth="1"/>
    <col min="909" max="909" width="8.75" style="3"/>
    <col min="910" max="910" width="9.875" style="3" customWidth="1"/>
    <col min="911" max="911" width="8.75" style="3"/>
    <col min="912" max="912" width="10.75" style="3" customWidth="1"/>
    <col min="913" max="913" width="10" style="3" customWidth="1"/>
    <col min="914" max="914" width="8.75" style="3"/>
    <col min="915" max="915" width="11.125" style="3" customWidth="1"/>
    <col min="916" max="916" width="10.25" style="3" customWidth="1"/>
    <col min="917" max="917" width="8.75" style="3"/>
    <col min="918" max="918" width="10.75" style="3" customWidth="1"/>
    <col min="919" max="919" width="10" style="3" customWidth="1"/>
    <col min="920" max="920" width="8.75" style="3"/>
    <col min="921" max="921" width="10.25" style="3" customWidth="1"/>
    <col min="922" max="922" width="10.125" style="3" customWidth="1"/>
    <col min="923" max="923" width="10.75" style="3" customWidth="1"/>
    <col min="924" max="924" width="7" style="3" customWidth="1"/>
    <col min="925" max="925" width="14.25" style="3" customWidth="1"/>
    <col min="926" max="926" width="6.75" style="3" customWidth="1"/>
    <col min="927" max="927" width="12.125" style="3" customWidth="1"/>
    <col min="928" max="940" width="8.75" style="3"/>
    <col min="941" max="941" width="13.75" style="3" customWidth="1"/>
    <col min="942" max="1163" width="8.75" style="3"/>
    <col min="1164" max="1164" width="7.75" style="3" customWidth="1"/>
    <col min="1165" max="1165" width="8.75" style="3"/>
    <col min="1166" max="1166" width="9.875" style="3" customWidth="1"/>
    <col min="1167" max="1167" width="8.75" style="3"/>
    <col min="1168" max="1168" width="10.75" style="3" customWidth="1"/>
    <col min="1169" max="1169" width="10" style="3" customWidth="1"/>
    <col min="1170" max="1170" width="8.75" style="3"/>
    <col min="1171" max="1171" width="11.125" style="3" customWidth="1"/>
    <col min="1172" max="1172" width="10.25" style="3" customWidth="1"/>
    <col min="1173" max="1173" width="8.75" style="3"/>
    <col min="1174" max="1174" width="10.75" style="3" customWidth="1"/>
    <col min="1175" max="1175" width="10" style="3" customWidth="1"/>
    <col min="1176" max="1176" width="8.75" style="3"/>
    <col min="1177" max="1177" width="10.25" style="3" customWidth="1"/>
    <col min="1178" max="1178" width="10.125" style="3" customWidth="1"/>
    <col min="1179" max="1179" width="10.75" style="3" customWidth="1"/>
    <col min="1180" max="1180" width="7" style="3" customWidth="1"/>
    <col min="1181" max="1181" width="14.25" style="3" customWidth="1"/>
    <col min="1182" max="1182" width="6.75" style="3" customWidth="1"/>
    <col min="1183" max="1183" width="12.125" style="3" customWidth="1"/>
    <col min="1184" max="1196" width="8.75" style="3"/>
    <col min="1197" max="1197" width="13.75" style="3" customWidth="1"/>
    <col min="1198" max="1419" width="8.75" style="3"/>
    <col min="1420" max="1420" width="7.75" style="3" customWidth="1"/>
    <col min="1421" max="1421" width="8.75" style="3"/>
    <col min="1422" max="1422" width="9.875" style="3" customWidth="1"/>
    <col min="1423" max="1423" width="8.75" style="3"/>
    <col min="1424" max="1424" width="10.75" style="3" customWidth="1"/>
    <col min="1425" max="1425" width="10" style="3" customWidth="1"/>
    <col min="1426" max="1426" width="8.75" style="3"/>
    <col min="1427" max="1427" width="11.125" style="3" customWidth="1"/>
    <col min="1428" max="1428" width="10.25" style="3" customWidth="1"/>
    <col min="1429" max="1429" width="8.75" style="3"/>
    <col min="1430" max="1430" width="10.75" style="3" customWidth="1"/>
    <col min="1431" max="1431" width="10" style="3" customWidth="1"/>
    <col min="1432" max="1432" width="8.75" style="3"/>
    <col min="1433" max="1433" width="10.25" style="3" customWidth="1"/>
    <col min="1434" max="1434" width="10.125" style="3" customWidth="1"/>
    <col min="1435" max="1435" width="10.75" style="3" customWidth="1"/>
    <col min="1436" max="1436" width="7" style="3" customWidth="1"/>
    <col min="1437" max="1437" width="14.25" style="3" customWidth="1"/>
    <col min="1438" max="1438" width="6.75" style="3" customWidth="1"/>
    <col min="1439" max="1439" width="12.125" style="3" customWidth="1"/>
    <col min="1440" max="1452" width="8.75" style="3"/>
    <col min="1453" max="1453" width="13.75" style="3" customWidth="1"/>
    <col min="1454" max="1675" width="8.75" style="3"/>
    <col min="1676" max="1676" width="7.75" style="3" customWidth="1"/>
    <col min="1677" max="1677" width="8.75" style="3"/>
    <col min="1678" max="1678" width="9.875" style="3" customWidth="1"/>
    <col min="1679" max="1679" width="8.75" style="3"/>
    <col min="1680" max="1680" width="10.75" style="3" customWidth="1"/>
    <col min="1681" max="1681" width="10" style="3" customWidth="1"/>
    <col min="1682" max="1682" width="8.75" style="3"/>
    <col min="1683" max="1683" width="11.125" style="3" customWidth="1"/>
    <col min="1684" max="1684" width="10.25" style="3" customWidth="1"/>
    <col min="1685" max="1685" width="8.75" style="3"/>
    <col min="1686" max="1686" width="10.75" style="3" customWidth="1"/>
    <col min="1687" max="1687" width="10" style="3" customWidth="1"/>
    <col min="1688" max="1688" width="8.75" style="3"/>
    <col min="1689" max="1689" width="10.25" style="3" customWidth="1"/>
    <col min="1690" max="1690" width="10.125" style="3" customWidth="1"/>
    <col min="1691" max="1691" width="10.75" style="3" customWidth="1"/>
    <col min="1692" max="1692" width="7" style="3" customWidth="1"/>
    <col min="1693" max="1693" width="14.25" style="3" customWidth="1"/>
    <col min="1694" max="1694" width="6.75" style="3" customWidth="1"/>
    <col min="1695" max="1695" width="12.125" style="3" customWidth="1"/>
    <col min="1696" max="1708" width="8.75" style="3"/>
    <col min="1709" max="1709" width="13.75" style="3" customWidth="1"/>
    <col min="1710" max="1931" width="8.75" style="3"/>
    <col min="1932" max="1932" width="7.75" style="3" customWidth="1"/>
    <col min="1933" max="1933" width="8.75" style="3"/>
    <col min="1934" max="1934" width="9.875" style="3" customWidth="1"/>
    <col min="1935" max="1935" width="8.75" style="3"/>
    <col min="1936" max="1936" width="10.75" style="3" customWidth="1"/>
    <col min="1937" max="1937" width="10" style="3" customWidth="1"/>
    <col min="1938" max="1938" width="8.75" style="3"/>
    <col min="1939" max="1939" width="11.125" style="3" customWidth="1"/>
    <col min="1940" max="1940" width="10.25" style="3" customWidth="1"/>
    <col min="1941" max="1941" width="8.75" style="3"/>
    <col min="1942" max="1942" width="10.75" style="3" customWidth="1"/>
    <col min="1943" max="1943" width="10" style="3" customWidth="1"/>
    <col min="1944" max="1944" width="8.75" style="3"/>
    <col min="1945" max="1945" width="10.25" style="3" customWidth="1"/>
    <col min="1946" max="1946" width="10.125" style="3" customWidth="1"/>
    <col min="1947" max="1947" width="10.75" style="3" customWidth="1"/>
    <col min="1948" max="1948" width="7" style="3" customWidth="1"/>
    <col min="1949" max="1949" width="14.25" style="3" customWidth="1"/>
    <col min="1950" max="1950" width="6.75" style="3" customWidth="1"/>
    <col min="1951" max="1951" width="12.125" style="3" customWidth="1"/>
    <col min="1952" max="1964" width="8.75" style="3"/>
    <col min="1965" max="1965" width="13.75" style="3" customWidth="1"/>
    <col min="1966" max="2187" width="8.75" style="3"/>
    <col min="2188" max="2188" width="7.75" style="3" customWidth="1"/>
    <col min="2189" max="2189" width="8.75" style="3"/>
    <col min="2190" max="2190" width="9.875" style="3" customWidth="1"/>
    <col min="2191" max="2191" width="8.75" style="3"/>
    <col min="2192" max="2192" width="10.75" style="3" customWidth="1"/>
    <col min="2193" max="2193" width="10" style="3" customWidth="1"/>
    <col min="2194" max="2194" width="8.75" style="3"/>
    <col min="2195" max="2195" width="11.125" style="3" customWidth="1"/>
    <col min="2196" max="2196" width="10.25" style="3" customWidth="1"/>
    <col min="2197" max="2197" width="8.75" style="3"/>
    <col min="2198" max="2198" width="10.75" style="3" customWidth="1"/>
    <col min="2199" max="2199" width="10" style="3" customWidth="1"/>
    <col min="2200" max="2200" width="8.75" style="3"/>
    <col min="2201" max="2201" width="10.25" style="3" customWidth="1"/>
    <col min="2202" max="2202" width="10.125" style="3" customWidth="1"/>
    <col min="2203" max="2203" width="10.75" style="3" customWidth="1"/>
    <col min="2204" max="2204" width="7" style="3" customWidth="1"/>
    <col min="2205" max="2205" width="14.25" style="3" customWidth="1"/>
    <col min="2206" max="2206" width="6.75" style="3" customWidth="1"/>
    <col min="2207" max="2207" width="12.125" style="3" customWidth="1"/>
    <col min="2208" max="2220" width="8.75" style="3"/>
    <col min="2221" max="2221" width="13.75" style="3" customWidth="1"/>
    <col min="2222" max="2443" width="8.75" style="3"/>
    <col min="2444" max="2444" width="7.75" style="3" customWidth="1"/>
    <col min="2445" max="2445" width="8.75" style="3"/>
    <col min="2446" max="2446" width="9.875" style="3" customWidth="1"/>
    <col min="2447" max="2447" width="8.75" style="3"/>
    <col min="2448" max="2448" width="10.75" style="3" customWidth="1"/>
    <col min="2449" max="2449" width="10" style="3" customWidth="1"/>
    <col min="2450" max="2450" width="8.75" style="3"/>
    <col min="2451" max="2451" width="11.125" style="3" customWidth="1"/>
    <col min="2452" max="2452" width="10.25" style="3" customWidth="1"/>
    <col min="2453" max="2453" width="8.75" style="3"/>
    <col min="2454" max="2454" width="10.75" style="3" customWidth="1"/>
    <col min="2455" max="2455" width="10" style="3" customWidth="1"/>
    <col min="2456" max="2456" width="8.75" style="3"/>
    <col min="2457" max="2457" width="10.25" style="3" customWidth="1"/>
    <col min="2458" max="2458" width="10.125" style="3" customWidth="1"/>
    <col min="2459" max="2459" width="10.75" style="3" customWidth="1"/>
    <col min="2460" max="2460" width="7" style="3" customWidth="1"/>
    <col min="2461" max="2461" width="14.25" style="3" customWidth="1"/>
    <col min="2462" max="2462" width="6.75" style="3" customWidth="1"/>
    <col min="2463" max="2463" width="12.125" style="3" customWidth="1"/>
    <col min="2464" max="2476" width="8.75" style="3"/>
    <col min="2477" max="2477" width="13.75" style="3" customWidth="1"/>
    <col min="2478" max="2699" width="8.75" style="3"/>
    <col min="2700" max="2700" width="7.75" style="3" customWidth="1"/>
    <col min="2701" max="2701" width="8.75" style="3"/>
    <col min="2702" max="2702" width="9.875" style="3" customWidth="1"/>
    <col min="2703" max="2703" width="8.75" style="3"/>
    <col min="2704" max="2704" width="10.75" style="3" customWidth="1"/>
    <col min="2705" max="2705" width="10" style="3" customWidth="1"/>
    <col min="2706" max="2706" width="8.75" style="3"/>
    <col min="2707" max="2707" width="11.125" style="3" customWidth="1"/>
    <col min="2708" max="2708" width="10.25" style="3" customWidth="1"/>
    <col min="2709" max="2709" width="8.75" style="3"/>
    <col min="2710" max="2710" width="10.75" style="3" customWidth="1"/>
    <col min="2711" max="2711" width="10" style="3" customWidth="1"/>
    <col min="2712" max="2712" width="8.75" style="3"/>
    <col min="2713" max="2713" width="10.25" style="3" customWidth="1"/>
    <col min="2714" max="2714" width="10.125" style="3" customWidth="1"/>
    <col min="2715" max="2715" width="10.75" style="3" customWidth="1"/>
    <col min="2716" max="2716" width="7" style="3" customWidth="1"/>
    <col min="2717" max="2717" width="14.25" style="3" customWidth="1"/>
    <col min="2718" max="2718" width="6.75" style="3" customWidth="1"/>
    <col min="2719" max="2719" width="12.125" style="3" customWidth="1"/>
    <col min="2720" max="2732" width="8.75" style="3"/>
    <col min="2733" max="2733" width="13.75" style="3" customWidth="1"/>
    <col min="2734" max="2955" width="8.75" style="3"/>
    <col min="2956" max="2956" width="7.75" style="3" customWidth="1"/>
    <col min="2957" max="2957" width="8.75" style="3"/>
    <col min="2958" max="2958" width="9.875" style="3" customWidth="1"/>
    <col min="2959" max="2959" width="8.75" style="3"/>
    <col min="2960" max="2960" width="10.75" style="3" customWidth="1"/>
    <col min="2961" max="2961" width="10" style="3" customWidth="1"/>
    <col min="2962" max="2962" width="8.75" style="3"/>
    <col min="2963" max="2963" width="11.125" style="3" customWidth="1"/>
    <col min="2964" max="2964" width="10.25" style="3" customWidth="1"/>
    <col min="2965" max="2965" width="8.75" style="3"/>
    <col min="2966" max="2966" width="10.75" style="3" customWidth="1"/>
    <col min="2967" max="2967" width="10" style="3" customWidth="1"/>
    <col min="2968" max="2968" width="8.75" style="3"/>
    <col min="2969" max="2969" width="10.25" style="3" customWidth="1"/>
    <col min="2970" max="2970" width="10.125" style="3" customWidth="1"/>
    <col min="2971" max="2971" width="10.75" style="3" customWidth="1"/>
    <col min="2972" max="2972" width="7" style="3" customWidth="1"/>
    <col min="2973" max="2973" width="14.25" style="3" customWidth="1"/>
    <col min="2974" max="2974" width="6.75" style="3" customWidth="1"/>
    <col min="2975" max="2975" width="12.125" style="3" customWidth="1"/>
    <col min="2976" max="2988" width="8.75" style="3"/>
    <col min="2989" max="2989" width="13.75" style="3" customWidth="1"/>
    <col min="2990" max="3211" width="8.75" style="3"/>
    <col min="3212" max="3212" width="7.75" style="3" customWidth="1"/>
    <col min="3213" max="3213" width="8.75" style="3"/>
    <col min="3214" max="3214" width="9.875" style="3" customWidth="1"/>
    <col min="3215" max="3215" width="8.75" style="3"/>
    <col min="3216" max="3216" width="10.75" style="3" customWidth="1"/>
    <col min="3217" max="3217" width="10" style="3" customWidth="1"/>
    <col min="3218" max="3218" width="8.75" style="3"/>
    <col min="3219" max="3219" width="11.125" style="3" customWidth="1"/>
    <col min="3220" max="3220" width="10.25" style="3" customWidth="1"/>
    <col min="3221" max="3221" width="8.75" style="3"/>
    <col min="3222" max="3222" width="10.75" style="3" customWidth="1"/>
    <col min="3223" max="3223" width="10" style="3" customWidth="1"/>
    <col min="3224" max="3224" width="8.75" style="3"/>
    <col min="3225" max="3225" width="10.25" style="3" customWidth="1"/>
    <col min="3226" max="3226" width="10.125" style="3" customWidth="1"/>
    <col min="3227" max="3227" width="10.75" style="3" customWidth="1"/>
    <col min="3228" max="3228" width="7" style="3" customWidth="1"/>
    <col min="3229" max="3229" width="14.25" style="3" customWidth="1"/>
    <col min="3230" max="3230" width="6.75" style="3" customWidth="1"/>
    <col min="3231" max="3231" width="12.125" style="3" customWidth="1"/>
    <col min="3232" max="3244" width="8.75" style="3"/>
    <col min="3245" max="3245" width="13.75" style="3" customWidth="1"/>
    <col min="3246" max="3467" width="8.75" style="3"/>
    <col min="3468" max="3468" width="7.75" style="3" customWidth="1"/>
    <col min="3469" max="3469" width="8.75" style="3"/>
    <col min="3470" max="3470" width="9.875" style="3" customWidth="1"/>
    <col min="3471" max="3471" width="8.75" style="3"/>
    <col min="3472" max="3472" width="10.75" style="3" customWidth="1"/>
    <col min="3473" max="3473" width="10" style="3" customWidth="1"/>
    <col min="3474" max="3474" width="8.75" style="3"/>
    <col min="3475" max="3475" width="11.125" style="3" customWidth="1"/>
    <col min="3476" max="3476" width="10.25" style="3" customWidth="1"/>
    <col min="3477" max="3477" width="8.75" style="3"/>
    <col min="3478" max="3478" width="10.75" style="3" customWidth="1"/>
    <col min="3479" max="3479" width="10" style="3" customWidth="1"/>
    <col min="3480" max="3480" width="8.75" style="3"/>
    <col min="3481" max="3481" width="10.25" style="3" customWidth="1"/>
    <col min="3482" max="3482" width="10.125" style="3" customWidth="1"/>
    <col min="3483" max="3483" width="10.75" style="3" customWidth="1"/>
    <col min="3484" max="3484" width="7" style="3" customWidth="1"/>
    <col min="3485" max="3485" width="14.25" style="3" customWidth="1"/>
    <col min="3486" max="3486" width="6.75" style="3" customWidth="1"/>
    <col min="3487" max="3487" width="12.125" style="3" customWidth="1"/>
    <col min="3488" max="3500" width="8.75" style="3"/>
    <col min="3501" max="3501" width="13.75" style="3" customWidth="1"/>
    <col min="3502" max="3723" width="8.75" style="3"/>
    <col min="3724" max="3724" width="7.75" style="3" customWidth="1"/>
    <col min="3725" max="3725" width="8.75" style="3"/>
    <col min="3726" max="3726" width="9.875" style="3" customWidth="1"/>
    <col min="3727" max="3727" width="8.75" style="3"/>
    <col min="3728" max="3728" width="10.75" style="3" customWidth="1"/>
    <col min="3729" max="3729" width="10" style="3" customWidth="1"/>
    <col min="3730" max="3730" width="8.75" style="3"/>
    <col min="3731" max="3731" width="11.125" style="3" customWidth="1"/>
    <col min="3732" max="3732" width="10.25" style="3" customWidth="1"/>
    <col min="3733" max="3733" width="8.75" style="3"/>
    <col min="3734" max="3734" width="10.75" style="3" customWidth="1"/>
    <col min="3735" max="3735" width="10" style="3" customWidth="1"/>
    <col min="3736" max="3736" width="8.75" style="3"/>
    <col min="3737" max="3737" width="10.25" style="3" customWidth="1"/>
    <col min="3738" max="3738" width="10.125" style="3" customWidth="1"/>
    <col min="3739" max="3739" width="10.75" style="3" customWidth="1"/>
    <col min="3740" max="3740" width="7" style="3" customWidth="1"/>
    <col min="3741" max="3741" width="14.25" style="3" customWidth="1"/>
    <col min="3742" max="3742" width="6.75" style="3" customWidth="1"/>
    <col min="3743" max="3743" width="12.125" style="3" customWidth="1"/>
    <col min="3744" max="3756" width="8.75" style="3"/>
    <col min="3757" max="3757" width="13.75" style="3" customWidth="1"/>
    <col min="3758" max="3979" width="8.75" style="3"/>
    <col min="3980" max="3980" width="7.75" style="3" customWidth="1"/>
    <col min="3981" max="3981" width="8.75" style="3"/>
    <col min="3982" max="3982" width="9.875" style="3" customWidth="1"/>
    <col min="3983" max="3983" width="8.75" style="3"/>
    <col min="3984" max="3984" width="10.75" style="3" customWidth="1"/>
    <col min="3985" max="3985" width="10" style="3" customWidth="1"/>
    <col min="3986" max="3986" width="8.75" style="3"/>
    <col min="3987" max="3987" width="11.125" style="3" customWidth="1"/>
    <col min="3988" max="3988" width="10.25" style="3" customWidth="1"/>
    <col min="3989" max="3989" width="8.75" style="3"/>
    <col min="3990" max="3990" width="10.75" style="3" customWidth="1"/>
    <col min="3991" max="3991" width="10" style="3" customWidth="1"/>
    <col min="3992" max="3992" width="8.75" style="3"/>
    <col min="3993" max="3993" width="10.25" style="3" customWidth="1"/>
    <col min="3994" max="3994" width="10.125" style="3" customWidth="1"/>
    <col min="3995" max="3995" width="10.75" style="3" customWidth="1"/>
    <col min="3996" max="3996" width="7" style="3" customWidth="1"/>
    <col min="3997" max="3997" width="14.25" style="3" customWidth="1"/>
    <col min="3998" max="3998" width="6.75" style="3" customWidth="1"/>
    <col min="3999" max="3999" width="12.125" style="3" customWidth="1"/>
    <col min="4000" max="4012" width="8.75" style="3"/>
    <col min="4013" max="4013" width="13.75" style="3" customWidth="1"/>
    <col min="4014" max="4235" width="8.75" style="3"/>
    <col min="4236" max="4236" width="7.75" style="3" customWidth="1"/>
    <col min="4237" max="4237" width="8.75" style="3"/>
    <col min="4238" max="4238" width="9.875" style="3" customWidth="1"/>
    <col min="4239" max="4239" width="8.75" style="3"/>
    <col min="4240" max="4240" width="10.75" style="3" customWidth="1"/>
    <col min="4241" max="4241" width="10" style="3" customWidth="1"/>
    <col min="4242" max="4242" width="8.75" style="3"/>
    <col min="4243" max="4243" width="11.125" style="3" customWidth="1"/>
    <col min="4244" max="4244" width="10.25" style="3" customWidth="1"/>
    <col min="4245" max="4245" width="8.75" style="3"/>
    <col min="4246" max="4246" width="10.75" style="3" customWidth="1"/>
    <col min="4247" max="4247" width="10" style="3" customWidth="1"/>
    <col min="4248" max="4248" width="8.75" style="3"/>
    <col min="4249" max="4249" width="10.25" style="3" customWidth="1"/>
    <col min="4250" max="4250" width="10.125" style="3" customWidth="1"/>
    <col min="4251" max="4251" width="10.75" style="3" customWidth="1"/>
    <col min="4252" max="4252" width="7" style="3" customWidth="1"/>
    <col min="4253" max="4253" width="14.25" style="3" customWidth="1"/>
    <col min="4254" max="4254" width="6.75" style="3" customWidth="1"/>
    <col min="4255" max="4255" width="12.125" style="3" customWidth="1"/>
    <col min="4256" max="4268" width="8.75" style="3"/>
    <col min="4269" max="4269" width="13.75" style="3" customWidth="1"/>
    <col min="4270" max="4491" width="8.75" style="3"/>
    <col min="4492" max="4492" width="7.75" style="3" customWidth="1"/>
    <col min="4493" max="4493" width="8.75" style="3"/>
    <col min="4494" max="4494" width="9.875" style="3" customWidth="1"/>
    <col min="4495" max="4495" width="8.75" style="3"/>
    <col min="4496" max="4496" width="10.75" style="3" customWidth="1"/>
    <col min="4497" max="4497" width="10" style="3" customWidth="1"/>
    <col min="4498" max="4498" width="8.75" style="3"/>
    <col min="4499" max="4499" width="11.125" style="3" customWidth="1"/>
    <col min="4500" max="4500" width="10.25" style="3" customWidth="1"/>
    <col min="4501" max="4501" width="8.75" style="3"/>
    <col min="4502" max="4502" width="10.75" style="3" customWidth="1"/>
    <col min="4503" max="4503" width="10" style="3" customWidth="1"/>
    <col min="4504" max="4504" width="8.75" style="3"/>
    <col min="4505" max="4505" width="10.25" style="3" customWidth="1"/>
    <col min="4506" max="4506" width="10.125" style="3" customWidth="1"/>
    <col min="4507" max="4507" width="10.75" style="3" customWidth="1"/>
    <col min="4508" max="4508" width="7" style="3" customWidth="1"/>
    <col min="4509" max="4509" width="14.25" style="3" customWidth="1"/>
    <col min="4510" max="4510" width="6.75" style="3" customWidth="1"/>
    <col min="4511" max="4511" width="12.125" style="3" customWidth="1"/>
    <col min="4512" max="4524" width="8.75" style="3"/>
    <col min="4525" max="4525" width="13.75" style="3" customWidth="1"/>
    <col min="4526" max="4747" width="8.75" style="3"/>
    <col min="4748" max="4748" width="7.75" style="3" customWidth="1"/>
    <col min="4749" max="4749" width="8.75" style="3"/>
    <col min="4750" max="4750" width="9.875" style="3" customWidth="1"/>
    <col min="4751" max="4751" width="8.75" style="3"/>
    <col min="4752" max="4752" width="10.75" style="3" customWidth="1"/>
    <col min="4753" max="4753" width="10" style="3" customWidth="1"/>
    <col min="4754" max="4754" width="8.75" style="3"/>
    <col min="4755" max="4755" width="11.125" style="3" customWidth="1"/>
    <col min="4756" max="4756" width="10.25" style="3" customWidth="1"/>
    <col min="4757" max="4757" width="8.75" style="3"/>
    <col min="4758" max="4758" width="10.75" style="3" customWidth="1"/>
    <col min="4759" max="4759" width="10" style="3" customWidth="1"/>
    <col min="4760" max="4760" width="8.75" style="3"/>
    <col min="4761" max="4761" width="10.25" style="3" customWidth="1"/>
    <col min="4762" max="4762" width="10.125" style="3" customWidth="1"/>
    <col min="4763" max="4763" width="10.75" style="3" customWidth="1"/>
    <col min="4764" max="4764" width="7" style="3" customWidth="1"/>
    <col min="4765" max="4765" width="14.25" style="3" customWidth="1"/>
    <col min="4766" max="4766" width="6.75" style="3" customWidth="1"/>
    <col min="4767" max="4767" width="12.125" style="3" customWidth="1"/>
    <col min="4768" max="4780" width="8.75" style="3"/>
    <col min="4781" max="4781" width="13.75" style="3" customWidth="1"/>
    <col min="4782" max="5003" width="8.75" style="3"/>
    <col min="5004" max="5004" width="7.75" style="3" customWidth="1"/>
    <col min="5005" max="5005" width="8.75" style="3"/>
    <col min="5006" max="5006" width="9.875" style="3" customWidth="1"/>
    <col min="5007" max="5007" width="8.75" style="3"/>
    <col min="5008" max="5008" width="10.75" style="3" customWidth="1"/>
    <col min="5009" max="5009" width="10" style="3" customWidth="1"/>
    <col min="5010" max="5010" width="8.75" style="3"/>
    <col min="5011" max="5011" width="11.125" style="3" customWidth="1"/>
    <col min="5012" max="5012" width="10.25" style="3" customWidth="1"/>
    <col min="5013" max="5013" width="8.75" style="3"/>
    <col min="5014" max="5014" width="10.75" style="3" customWidth="1"/>
    <col min="5015" max="5015" width="10" style="3" customWidth="1"/>
    <col min="5016" max="5016" width="8.75" style="3"/>
    <col min="5017" max="5017" width="10.25" style="3" customWidth="1"/>
    <col min="5018" max="5018" width="10.125" style="3" customWidth="1"/>
    <col min="5019" max="5019" width="10.75" style="3" customWidth="1"/>
    <col min="5020" max="5020" width="7" style="3" customWidth="1"/>
    <col min="5021" max="5021" width="14.25" style="3" customWidth="1"/>
    <col min="5022" max="5022" width="6.75" style="3" customWidth="1"/>
    <col min="5023" max="5023" width="12.125" style="3" customWidth="1"/>
    <col min="5024" max="5036" width="8.75" style="3"/>
    <col min="5037" max="5037" width="13.75" style="3" customWidth="1"/>
    <col min="5038" max="5259" width="8.75" style="3"/>
    <col min="5260" max="5260" width="7.75" style="3" customWidth="1"/>
    <col min="5261" max="5261" width="8.75" style="3"/>
    <col min="5262" max="5262" width="9.875" style="3" customWidth="1"/>
    <col min="5263" max="5263" width="8.75" style="3"/>
    <col min="5264" max="5264" width="10.75" style="3" customWidth="1"/>
    <col min="5265" max="5265" width="10" style="3" customWidth="1"/>
    <col min="5266" max="5266" width="8.75" style="3"/>
    <col min="5267" max="5267" width="11.125" style="3" customWidth="1"/>
    <col min="5268" max="5268" width="10.25" style="3" customWidth="1"/>
    <col min="5269" max="5269" width="8.75" style="3"/>
    <col min="5270" max="5270" width="10.75" style="3" customWidth="1"/>
    <col min="5271" max="5271" width="10" style="3" customWidth="1"/>
    <col min="5272" max="5272" width="8.75" style="3"/>
    <col min="5273" max="5273" width="10.25" style="3" customWidth="1"/>
    <col min="5274" max="5274" width="10.125" style="3" customWidth="1"/>
    <col min="5275" max="5275" width="10.75" style="3" customWidth="1"/>
    <col min="5276" max="5276" width="7" style="3" customWidth="1"/>
    <col min="5277" max="5277" width="14.25" style="3" customWidth="1"/>
    <col min="5278" max="5278" width="6.75" style="3" customWidth="1"/>
    <col min="5279" max="5279" width="12.125" style="3" customWidth="1"/>
    <col min="5280" max="5292" width="8.75" style="3"/>
    <col min="5293" max="5293" width="13.75" style="3" customWidth="1"/>
    <col min="5294" max="5515" width="8.75" style="3"/>
    <col min="5516" max="5516" width="7.75" style="3" customWidth="1"/>
    <col min="5517" max="5517" width="8.75" style="3"/>
    <col min="5518" max="5518" width="9.875" style="3" customWidth="1"/>
    <col min="5519" max="5519" width="8.75" style="3"/>
    <col min="5520" max="5520" width="10.75" style="3" customWidth="1"/>
    <col min="5521" max="5521" width="10" style="3" customWidth="1"/>
    <col min="5522" max="5522" width="8.75" style="3"/>
    <col min="5523" max="5523" width="11.125" style="3" customWidth="1"/>
    <col min="5524" max="5524" width="10.25" style="3" customWidth="1"/>
    <col min="5525" max="5525" width="8.75" style="3"/>
    <col min="5526" max="5526" width="10.75" style="3" customWidth="1"/>
    <col min="5527" max="5527" width="10" style="3" customWidth="1"/>
    <col min="5528" max="5528" width="8.75" style="3"/>
    <col min="5529" max="5529" width="10.25" style="3" customWidth="1"/>
    <col min="5530" max="5530" width="10.125" style="3" customWidth="1"/>
    <col min="5531" max="5531" width="10.75" style="3" customWidth="1"/>
    <col min="5532" max="5532" width="7" style="3" customWidth="1"/>
    <col min="5533" max="5533" width="14.25" style="3" customWidth="1"/>
    <col min="5534" max="5534" width="6.75" style="3" customWidth="1"/>
    <col min="5535" max="5535" width="12.125" style="3" customWidth="1"/>
    <col min="5536" max="5548" width="8.75" style="3"/>
    <col min="5549" max="5549" width="13.75" style="3" customWidth="1"/>
    <col min="5550" max="5771" width="8.75" style="3"/>
    <col min="5772" max="5772" width="7.75" style="3" customWidth="1"/>
    <col min="5773" max="5773" width="8.75" style="3"/>
    <col min="5774" max="5774" width="9.875" style="3" customWidth="1"/>
    <col min="5775" max="5775" width="8.75" style="3"/>
    <col min="5776" max="5776" width="10.75" style="3" customWidth="1"/>
    <col min="5777" max="5777" width="10" style="3" customWidth="1"/>
    <col min="5778" max="5778" width="8.75" style="3"/>
    <col min="5779" max="5779" width="11.125" style="3" customWidth="1"/>
    <col min="5780" max="5780" width="10.25" style="3" customWidth="1"/>
    <col min="5781" max="5781" width="8.75" style="3"/>
    <col min="5782" max="5782" width="10.75" style="3" customWidth="1"/>
    <col min="5783" max="5783" width="10" style="3" customWidth="1"/>
    <col min="5784" max="5784" width="8.75" style="3"/>
    <col min="5785" max="5785" width="10.25" style="3" customWidth="1"/>
    <col min="5786" max="5786" width="10.125" style="3" customWidth="1"/>
    <col min="5787" max="5787" width="10.75" style="3" customWidth="1"/>
    <col min="5788" max="5788" width="7" style="3" customWidth="1"/>
    <col min="5789" max="5789" width="14.25" style="3" customWidth="1"/>
    <col min="5790" max="5790" width="6.75" style="3" customWidth="1"/>
    <col min="5791" max="5791" width="12.125" style="3" customWidth="1"/>
    <col min="5792" max="5804" width="8.75" style="3"/>
    <col min="5805" max="5805" width="13.75" style="3" customWidth="1"/>
    <col min="5806" max="6027" width="8.75" style="3"/>
    <col min="6028" max="6028" width="7.75" style="3" customWidth="1"/>
    <col min="6029" max="6029" width="8.75" style="3"/>
    <col min="6030" max="6030" width="9.875" style="3" customWidth="1"/>
    <col min="6031" max="6031" width="8.75" style="3"/>
    <col min="6032" max="6032" width="10.75" style="3" customWidth="1"/>
    <col min="6033" max="6033" width="10" style="3" customWidth="1"/>
    <col min="6034" max="6034" width="8.75" style="3"/>
    <col min="6035" max="6035" width="11.125" style="3" customWidth="1"/>
    <col min="6036" max="6036" width="10.25" style="3" customWidth="1"/>
    <col min="6037" max="6037" width="8.75" style="3"/>
    <col min="6038" max="6038" width="10.75" style="3" customWidth="1"/>
    <col min="6039" max="6039" width="10" style="3" customWidth="1"/>
    <col min="6040" max="6040" width="8.75" style="3"/>
    <col min="6041" max="6041" width="10.25" style="3" customWidth="1"/>
    <col min="6042" max="6042" width="10.125" style="3" customWidth="1"/>
    <col min="6043" max="6043" width="10.75" style="3" customWidth="1"/>
    <col min="6044" max="6044" width="7" style="3" customWidth="1"/>
    <col min="6045" max="6045" width="14.25" style="3" customWidth="1"/>
    <col min="6046" max="6046" width="6.75" style="3" customWidth="1"/>
    <col min="6047" max="6047" width="12.125" style="3" customWidth="1"/>
    <col min="6048" max="6060" width="8.75" style="3"/>
    <col min="6061" max="6061" width="13.75" style="3" customWidth="1"/>
    <col min="6062" max="6283" width="8.75" style="3"/>
    <col min="6284" max="6284" width="7.75" style="3" customWidth="1"/>
    <col min="6285" max="6285" width="8.75" style="3"/>
    <col min="6286" max="6286" width="9.875" style="3" customWidth="1"/>
    <col min="6287" max="6287" width="8.75" style="3"/>
    <col min="6288" max="6288" width="10.75" style="3" customWidth="1"/>
    <col min="6289" max="6289" width="10" style="3" customWidth="1"/>
    <col min="6290" max="6290" width="8.75" style="3"/>
    <col min="6291" max="6291" width="11.125" style="3" customWidth="1"/>
    <col min="6292" max="6292" width="10.25" style="3" customWidth="1"/>
    <col min="6293" max="6293" width="8.75" style="3"/>
    <col min="6294" max="6294" width="10.75" style="3" customWidth="1"/>
    <col min="6295" max="6295" width="10" style="3" customWidth="1"/>
    <col min="6296" max="6296" width="8.75" style="3"/>
    <col min="6297" max="6297" width="10.25" style="3" customWidth="1"/>
    <col min="6298" max="6298" width="10.125" style="3" customWidth="1"/>
    <col min="6299" max="6299" width="10.75" style="3" customWidth="1"/>
    <col min="6300" max="6300" width="7" style="3" customWidth="1"/>
    <col min="6301" max="6301" width="14.25" style="3" customWidth="1"/>
    <col min="6302" max="6302" width="6.75" style="3" customWidth="1"/>
    <col min="6303" max="6303" width="12.125" style="3" customWidth="1"/>
    <col min="6304" max="6316" width="8.75" style="3"/>
    <col min="6317" max="6317" width="13.75" style="3" customWidth="1"/>
    <col min="6318" max="6539" width="8.75" style="3"/>
    <col min="6540" max="6540" width="7.75" style="3" customWidth="1"/>
    <col min="6541" max="6541" width="8.75" style="3"/>
    <col min="6542" max="6542" width="9.875" style="3" customWidth="1"/>
    <col min="6543" max="6543" width="8.75" style="3"/>
    <col min="6544" max="6544" width="10.75" style="3" customWidth="1"/>
    <col min="6545" max="6545" width="10" style="3" customWidth="1"/>
    <col min="6546" max="6546" width="8.75" style="3"/>
    <col min="6547" max="6547" width="11.125" style="3" customWidth="1"/>
    <col min="6548" max="6548" width="10.25" style="3" customWidth="1"/>
    <col min="6549" max="6549" width="8.75" style="3"/>
    <col min="6550" max="6550" width="10.75" style="3" customWidth="1"/>
    <col min="6551" max="6551" width="10" style="3" customWidth="1"/>
    <col min="6552" max="6552" width="8.75" style="3"/>
    <col min="6553" max="6553" width="10.25" style="3" customWidth="1"/>
    <col min="6554" max="6554" width="10.125" style="3" customWidth="1"/>
    <col min="6555" max="6555" width="10.75" style="3" customWidth="1"/>
    <col min="6556" max="6556" width="7" style="3" customWidth="1"/>
    <col min="6557" max="6557" width="14.25" style="3" customWidth="1"/>
    <col min="6558" max="6558" width="6.75" style="3" customWidth="1"/>
    <col min="6559" max="6559" width="12.125" style="3" customWidth="1"/>
    <col min="6560" max="6572" width="8.75" style="3"/>
    <col min="6573" max="6573" width="13.75" style="3" customWidth="1"/>
    <col min="6574" max="6795" width="8.75" style="3"/>
    <col min="6796" max="6796" width="7.75" style="3" customWidth="1"/>
    <col min="6797" max="6797" width="8.75" style="3"/>
    <col min="6798" max="6798" width="9.875" style="3" customWidth="1"/>
    <col min="6799" max="6799" width="8.75" style="3"/>
    <col min="6800" max="6800" width="10.75" style="3" customWidth="1"/>
    <col min="6801" max="6801" width="10" style="3" customWidth="1"/>
    <col min="6802" max="6802" width="8.75" style="3"/>
    <col min="6803" max="6803" width="11.125" style="3" customWidth="1"/>
    <col min="6804" max="6804" width="10.25" style="3" customWidth="1"/>
    <col min="6805" max="6805" width="8.75" style="3"/>
    <col min="6806" max="6806" width="10.75" style="3" customWidth="1"/>
    <col min="6807" max="6807" width="10" style="3" customWidth="1"/>
    <col min="6808" max="6808" width="8.75" style="3"/>
    <col min="6809" max="6809" width="10.25" style="3" customWidth="1"/>
    <col min="6810" max="6810" width="10.125" style="3" customWidth="1"/>
    <col min="6811" max="6811" width="10.75" style="3" customWidth="1"/>
    <col min="6812" max="6812" width="7" style="3" customWidth="1"/>
    <col min="6813" max="6813" width="14.25" style="3" customWidth="1"/>
    <col min="6814" max="6814" width="6.75" style="3" customWidth="1"/>
    <col min="6815" max="6815" width="12.125" style="3" customWidth="1"/>
    <col min="6816" max="6828" width="8.75" style="3"/>
    <col min="6829" max="6829" width="13.75" style="3" customWidth="1"/>
    <col min="6830" max="7051" width="8.75" style="3"/>
    <col min="7052" max="7052" width="7.75" style="3" customWidth="1"/>
    <col min="7053" max="7053" width="8.75" style="3"/>
    <col min="7054" max="7054" width="9.875" style="3" customWidth="1"/>
    <col min="7055" max="7055" width="8.75" style="3"/>
    <col min="7056" max="7056" width="10.75" style="3" customWidth="1"/>
    <col min="7057" max="7057" width="10" style="3" customWidth="1"/>
    <col min="7058" max="7058" width="8.75" style="3"/>
    <col min="7059" max="7059" width="11.125" style="3" customWidth="1"/>
    <col min="7060" max="7060" width="10.25" style="3" customWidth="1"/>
    <col min="7061" max="7061" width="8.75" style="3"/>
    <col min="7062" max="7062" width="10.75" style="3" customWidth="1"/>
    <col min="7063" max="7063" width="10" style="3" customWidth="1"/>
    <col min="7064" max="7064" width="8.75" style="3"/>
    <col min="7065" max="7065" width="10.25" style="3" customWidth="1"/>
    <col min="7066" max="7066" width="10.125" style="3" customWidth="1"/>
    <col min="7067" max="7067" width="10.75" style="3" customWidth="1"/>
    <col min="7068" max="7068" width="7" style="3" customWidth="1"/>
    <col min="7069" max="7069" width="14.25" style="3" customWidth="1"/>
    <col min="7070" max="7070" width="6.75" style="3" customWidth="1"/>
    <col min="7071" max="7071" width="12.125" style="3" customWidth="1"/>
    <col min="7072" max="7084" width="8.75" style="3"/>
    <col min="7085" max="7085" width="13.75" style="3" customWidth="1"/>
    <col min="7086" max="7307" width="8.75" style="3"/>
    <col min="7308" max="7308" width="7.75" style="3" customWidth="1"/>
    <col min="7309" max="7309" width="8.75" style="3"/>
    <col min="7310" max="7310" width="9.875" style="3" customWidth="1"/>
    <col min="7311" max="7311" width="8.75" style="3"/>
    <col min="7312" max="7312" width="10.75" style="3" customWidth="1"/>
    <col min="7313" max="7313" width="10" style="3" customWidth="1"/>
    <col min="7314" max="7314" width="8.75" style="3"/>
    <col min="7315" max="7315" width="11.125" style="3" customWidth="1"/>
    <col min="7316" max="7316" width="10.25" style="3" customWidth="1"/>
    <col min="7317" max="7317" width="8.75" style="3"/>
    <col min="7318" max="7318" width="10.75" style="3" customWidth="1"/>
    <col min="7319" max="7319" width="10" style="3" customWidth="1"/>
    <col min="7320" max="7320" width="8.75" style="3"/>
    <col min="7321" max="7321" width="10.25" style="3" customWidth="1"/>
    <col min="7322" max="7322" width="10.125" style="3" customWidth="1"/>
    <col min="7323" max="7323" width="10.75" style="3" customWidth="1"/>
    <col min="7324" max="7324" width="7" style="3" customWidth="1"/>
    <col min="7325" max="7325" width="14.25" style="3" customWidth="1"/>
    <col min="7326" max="7326" width="6.75" style="3" customWidth="1"/>
    <col min="7327" max="7327" width="12.125" style="3" customWidth="1"/>
    <col min="7328" max="7340" width="8.75" style="3"/>
    <col min="7341" max="7341" width="13.75" style="3" customWidth="1"/>
    <col min="7342" max="7563" width="8.75" style="3"/>
    <col min="7564" max="7564" width="7.75" style="3" customWidth="1"/>
    <col min="7565" max="7565" width="8.75" style="3"/>
    <col min="7566" max="7566" width="9.875" style="3" customWidth="1"/>
    <col min="7567" max="7567" width="8.75" style="3"/>
    <col min="7568" max="7568" width="10.75" style="3" customWidth="1"/>
    <col min="7569" max="7569" width="10" style="3" customWidth="1"/>
    <col min="7570" max="7570" width="8.75" style="3"/>
    <col min="7571" max="7571" width="11.125" style="3" customWidth="1"/>
    <col min="7572" max="7572" width="10.25" style="3" customWidth="1"/>
    <col min="7573" max="7573" width="8.75" style="3"/>
    <col min="7574" max="7574" width="10.75" style="3" customWidth="1"/>
    <col min="7575" max="7575" width="10" style="3" customWidth="1"/>
    <col min="7576" max="7576" width="8.75" style="3"/>
    <col min="7577" max="7577" width="10.25" style="3" customWidth="1"/>
    <col min="7578" max="7578" width="10.125" style="3" customWidth="1"/>
    <col min="7579" max="7579" width="10.75" style="3" customWidth="1"/>
    <col min="7580" max="7580" width="7" style="3" customWidth="1"/>
    <col min="7581" max="7581" width="14.25" style="3" customWidth="1"/>
    <col min="7582" max="7582" width="6.75" style="3" customWidth="1"/>
    <col min="7583" max="7583" width="12.125" style="3" customWidth="1"/>
    <col min="7584" max="7596" width="8.75" style="3"/>
    <col min="7597" max="7597" width="13.75" style="3" customWidth="1"/>
    <col min="7598" max="7819" width="8.75" style="3"/>
    <col min="7820" max="7820" width="7.75" style="3" customWidth="1"/>
    <col min="7821" max="7821" width="8.75" style="3"/>
    <col min="7822" max="7822" width="9.875" style="3" customWidth="1"/>
    <col min="7823" max="7823" width="8.75" style="3"/>
    <col min="7824" max="7824" width="10.75" style="3" customWidth="1"/>
    <col min="7825" max="7825" width="10" style="3" customWidth="1"/>
    <col min="7826" max="7826" width="8.75" style="3"/>
    <col min="7827" max="7827" width="11.125" style="3" customWidth="1"/>
    <col min="7828" max="7828" width="10.25" style="3" customWidth="1"/>
    <col min="7829" max="7829" width="8.75" style="3"/>
    <col min="7830" max="7830" width="10.75" style="3" customWidth="1"/>
    <col min="7831" max="7831" width="10" style="3" customWidth="1"/>
    <col min="7832" max="7832" width="8.75" style="3"/>
    <col min="7833" max="7833" width="10.25" style="3" customWidth="1"/>
    <col min="7834" max="7834" width="10.125" style="3" customWidth="1"/>
    <col min="7835" max="7835" width="10.75" style="3" customWidth="1"/>
    <col min="7836" max="7836" width="7" style="3" customWidth="1"/>
    <col min="7837" max="7837" width="14.25" style="3" customWidth="1"/>
    <col min="7838" max="7838" width="6.75" style="3" customWidth="1"/>
    <col min="7839" max="7839" width="12.125" style="3" customWidth="1"/>
    <col min="7840" max="7852" width="8.75" style="3"/>
    <col min="7853" max="7853" width="13.75" style="3" customWidth="1"/>
    <col min="7854" max="8075" width="8.75" style="3"/>
    <col min="8076" max="8076" width="7.75" style="3" customWidth="1"/>
    <col min="8077" max="8077" width="8.75" style="3"/>
    <col min="8078" max="8078" width="9.875" style="3" customWidth="1"/>
    <col min="8079" max="8079" width="8.75" style="3"/>
    <col min="8080" max="8080" width="10.75" style="3" customWidth="1"/>
    <col min="8081" max="8081" width="10" style="3" customWidth="1"/>
    <col min="8082" max="8082" width="8.75" style="3"/>
    <col min="8083" max="8083" width="11.125" style="3" customWidth="1"/>
    <col min="8084" max="8084" width="10.25" style="3" customWidth="1"/>
    <col min="8085" max="8085" width="8.75" style="3"/>
    <col min="8086" max="8086" width="10.75" style="3" customWidth="1"/>
    <col min="8087" max="8087" width="10" style="3" customWidth="1"/>
    <col min="8088" max="8088" width="8.75" style="3"/>
    <col min="8089" max="8089" width="10.25" style="3" customWidth="1"/>
    <col min="8090" max="8090" width="10.125" style="3" customWidth="1"/>
    <col min="8091" max="8091" width="10.75" style="3" customWidth="1"/>
    <col min="8092" max="8092" width="7" style="3" customWidth="1"/>
    <col min="8093" max="8093" width="14.25" style="3" customWidth="1"/>
    <col min="8094" max="8094" width="6.75" style="3" customWidth="1"/>
    <col min="8095" max="8095" width="12.125" style="3" customWidth="1"/>
    <col min="8096" max="8108" width="8.75" style="3"/>
    <col min="8109" max="8109" width="13.75" style="3" customWidth="1"/>
    <col min="8110" max="8331" width="8.75" style="3"/>
    <col min="8332" max="8332" width="7.75" style="3" customWidth="1"/>
    <col min="8333" max="8333" width="8.75" style="3"/>
    <col min="8334" max="8334" width="9.875" style="3" customWidth="1"/>
    <col min="8335" max="8335" width="8.75" style="3"/>
    <col min="8336" max="8336" width="10.75" style="3" customWidth="1"/>
    <col min="8337" max="8337" width="10" style="3" customWidth="1"/>
    <col min="8338" max="8338" width="8.75" style="3"/>
    <col min="8339" max="8339" width="11.125" style="3" customWidth="1"/>
    <col min="8340" max="8340" width="10.25" style="3" customWidth="1"/>
    <col min="8341" max="8341" width="8.75" style="3"/>
    <col min="8342" max="8342" width="10.75" style="3" customWidth="1"/>
    <col min="8343" max="8343" width="10" style="3" customWidth="1"/>
    <col min="8344" max="8344" width="8.75" style="3"/>
    <col min="8345" max="8345" width="10.25" style="3" customWidth="1"/>
    <col min="8346" max="8346" width="10.125" style="3" customWidth="1"/>
    <col min="8347" max="8347" width="10.75" style="3" customWidth="1"/>
    <col min="8348" max="8348" width="7" style="3" customWidth="1"/>
    <col min="8349" max="8349" width="14.25" style="3" customWidth="1"/>
    <col min="8350" max="8350" width="6.75" style="3" customWidth="1"/>
    <col min="8351" max="8351" width="12.125" style="3" customWidth="1"/>
    <col min="8352" max="8364" width="8.75" style="3"/>
    <col min="8365" max="8365" width="13.75" style="3" customWidth="1"/>
    <col min="8366" max="8587" width="8.75" style="3"/>
    <col min="8588" max="8588" width="7.75" style="3" customWidth="1"/>
    <col min="8589" max="8589" width="8.75" style="3"/>
    <col min="8590" max="8590" width="9.875" style="3" customWidth="1"/>
    <col min="8591" max="8591" width="8.75" style="3"/>
    <col min="8592" max="8592" width="10.75" style="3" customWidth="1"/>
    <col min="8593" max="8593" width="10" style="3" customWidth="1"/>
    <col min="8594" max="8594" width="8.75" style="3"/>
    <col min="8595" max="8595" width="11.125" style="3" customWidth="1"/>
    <col min="8596" max="8596" width="10.25" style="3" customWidth="1"/>
    <col min="8597" max="8597" width="8.75" style="3"/>
    <col min="8598" max="8598" width="10.75" style="3" customWidth="1"/>
    <col min="8599" max="8599" width="10" style="3" customWidth="1"/>
    <col min="8600" max="8600" width="8.75" style="3"/>
    <col min="8601" max="8601" width="10.25" style="3" customWidth="1"/>
    <col min="8602" max="8602" width="10.125" style="3" customWidth="1"/>
    <col min="8603" max="8603" width="10.75" style="3" customWidth="1"/>
    <col min="8604" max="8604" width="7" style="3" customWidth="1"/>
    <col min="8605" max="8605" width="14.25" style="3" customWidth="1"/>
    <col min="8606" max="8606" width="6.75" style="3" customWidth="1"/>
    <col min="8607" max="8607" width="12.125" style="3" customWidth="1"/>
    <col min="8608" max="8620" width="8.75" style="3"/>
    <col min="8621" max="8621" width="13.75" style="3" customWidth="1"/>
    <col min="8622" max="8843" width="8.75" style="3"/>
    <col min="8844" max="8844" width="7.75" style="3" customWidth="1"/>
    <col min="8845" max="8845" width="8.75" style="3"/>
    <col min="8846" max="8846" width="9.875" style="3" customWidth="1"/>
    <col min="8847" max="8847" width="8.75" style="3"/>
    <col min="8848" max="8848" width="10.75" style="3" customWidth="1"/>
    <col min="8849" max="8849" width="10" style="3" customWidth="1"/>
    <col min="8850" max="8850" width="8.75" style="3"/>
    <col min="8851" max="8851" width="11.125" style="3" customWidth="1"/>
    <col min="8852" max="8852" width="10.25" style="3" customWidth="1"/>
    <col min="8853" max="8853" width="8.75" style="3"/>
    <col min="8854" max="8854" width="10.75" style="3" customWidth="1"/>
    <col min="8855" max="8855" width="10" style="3" customWidth="1"/>
    <col min="8856" max="8856" width="8.75" style="3"/>
    <col min="8857" max="8857" width="10.25" style="3" customWidth="1"/>
    <col min="8858" max="8858" width="10.125" style="3" customWidth="1"/>
    <col min="8859" max="8859" width="10.75" style="3" customWidth="1"/>
    <col min="8860" max="8860" width="7" style="3" customWidth="1"/>
    <col min="8861" max="8861" width="14.25" style="3" customWidth="1"/>
    <col min="8862" max="8862" width="6.75" style="3" customWidth="1"/>
    <col min="8863" max="8863" width="12.125" style="3" customWidth="1"/>
    <col min="8864" max="8876" width="8.75" style="3"/>
    <col min="8877" max="8877" width="13.75" style="3" customWidth="1"/>
    <col min="8878" max="9099" width="8.75" style="3"/>
    <col min="9100" max="9100" width="7.75" style="3" customWidth="1"/>
    <col min="9101" max="9101" width="8.75" style="3"/>
    <col min="9102" max="9102" width="9.875" style="3" customWidth="1"/>
    <col min="9103" max="9103" width="8.75" style="3"/>
    <col min="9104" max="9104" width="10.75" style="3" customWidth="1"/>
    <col min="9105" max="9105" width="10" style="3" customWidth="1"/>
    <col min="9106" max="9106" width="8.75" style="3"/>
    <col min="9107" max="9107" width="11.125" style="3" customWidth="1"/>
    <col min="9108" max="9108" width="10.25" style="3" customWidth="1"/>
    <col min="9109" max="9109" width="8.75" style="3"/>
    <col min="9110" max="9110" width="10.75" style="3" customWidth="1"/>
    <col min="9111" max="9111" width="10" style="3" customWidth="1"/>
    <col min="9112" max="9112" width="8.75" style="3"/>
    <col min="9113" max="9113" width="10.25" style="3" customWidth="1"/>
    <col min="9114" max="9114" width="10.125" style="3" customWidth="1"/>
    <col min="9115" max="9115" width="10.75" style="3" customWidth="1"/>
    <col min="9116" max="9116" width="7" style="3" customWidth="1"/>
    <col min="9117" max="9117" width="14.25" style="3" customWidth="1"/>
    <col min="9118" max="9118" width="6.75" style="3" customWidth="1"/>
    <col min="9119" max="9119" width="12.125" style="3" customWidth="1"/>
    <col min="9120" max="9132" width="8.75" style="3"/>
    <col min="9133" max="9133" width="13.75" style="3" customWidth="1"/>
    <col min="9134" max="9355" width="8.75" style="3"/>
    <col min="9356" max="9356" width="7.75" style="3" customWidth="1"/>
    <col min="9357" max="9357" width="8.75" style="3"/>
    <col min="9358" max="9358" width="9.875" style="3" customWidth="1"/>
    <col min="9359" max="9359" width="8.75" style="3"/>
    <col min="9360" max="9360" width="10.75" style="3" customWidth="1"/>
    <col min="9361" max="9361" width="10" style="3" customWidth="1"/>
    <col min="9362" max="9362" width="8.75" style="3"/>
    <col min="9363" max="9363" width="11.125" style="3" customWidth="1"/>
    <col min="9364" max="9364" width="10.25" style="3" customWidth="1"/>
    <col min="9365" max="9365" width="8.75" style="3"/>
    <col min="9366" max="9366" width="10.75" style="3" customWidth="1"/>
    <col min="9367" max="9367" width="10" style="3" customWidth="1"/>
    <col min="9368" max="9368" width="8.75" style="3"/>
    <col min="9369" max="9369" width="10.25" style="3" customWidth="1"/>
    <col min="9370" max="9370" width="10.125" style="3" customWidth="1"/>
    <col min="9371" max="9371" width="10.75" style="3" customWidth="1"/>
    <col min="9372" max="9372" width="7" style="3" customWidth="1"/>
    <col min="9373" max="9373" width="14.25" style="3" customWidth="1"/>
    <col min="9374" max="9374" width="6.75" style="3" customWidth="1"/>
    <col min="9375" max="9375" width="12.125" style="3" customWidth="1"/>
    <col min="9376" max="9388" width="8.75" style="3"/>
    <col min="9389" max="9389" width="13.75" style="3" customWidth="1"/>
    <col min="9390" max="9611" width="8.75" style="3"/>
    <col min="9612" max="9612" width="7.75" style="3" customWidth="1"/>
    <col min="9613" max="9613" width="8.75" style="3"/>
    <col min="9614" max="9614" width="9.875" style="3" customWidth="1"/>
    <col min="9615" max="9615" width="8.75" style="3"/>
    <col min="9616" max="9616" width="10.75" style="3" customWidth="1"/>
    <col min="9617" max="9617" width="10" style="3" customWidth="1"/>
    <col min="9618" max="9618" width="8.75" style="3"/>
    <col min="9619" max="9619" width="11.125" style="3" customWidth="1"/>
    <col min="9620" max="9620" width="10.25" style="3" customWidth="1"/>
    <col min="9621" max="9621" width="8.75" style="3"/>
    <col min="9622" max="9622" width="10.75" style="3" customWidth="1"/>
    <col min="9623" max="9623" width="10" style="3" customWidth="1"/>
    <col min="9624" max="9624" width="8.75" style="3"/>
    <col min="9625" max="9625" width="10.25" style="3" customWidth="1"/>
    <col min="9626" max="9626" width="10.125" style="3" customWidth="1"/>
    <col min="9627" max="9627" width="10.75" style="3" customWidth="1"/>
    <col min="9628" max="9628" width="7" style="3" customWidth="1"/>
    <col min="9629" max="9629" width="14.25" style="3" customWidth="1"/>
    <col min="9630" max="9630" width="6.75" style="3" customWidth="1"/>
    <col min="9631" max="9631" width="12.125" style="3" customWidth="1"/>
    <col min="9632" max="9644" width="8.75" style="3"/>
    <col min="9645" max="9645" width="13.75" style="3" customWidth="1"/>
    <col min="9646" max="9867" width="8.75" style="3"/>
    <col min="9868" max="9868" width="7.75" style="3" customWidth="1"/>
    <col min="9869" max="9869" width="8.75" style="3"/>
    <col min="9870" max="9870" width="9.875" style="3" customWidth="1"/>
    <col min="9871" max="9871" width="8.75" style="3"/>
    <col min="9872" max="9872" width="10.75" style="3" customWidth="1"/>
    <col min="9873" max="9873" width="10" style="3" customWidth="1"/>
    <col min="9874" max="9874" width="8.75" style="3"/>
    <col min="9875" max="9875" width="11.125" style="3" customWidth="1"/>
    <col min="9876" max="9876" width="10.25" style="3" customWidth="1"/>
    <col min="9877" max="9877" width="8.75" style="3"/>
    <col min="9878" max="9878" width="10.75" style="3" customWidth="1"/>
    <col min="9879" max="9879" width="10" style="3" customWidth="1"/>
    <col min="9880" max="9880" width="8.75" style="3"/>
    <col min="9881" max="9881" width="10.25" style="3" customWidth="1"/>
    <col min="9882" max="9882" width="10.125" style="3" customWidth="1"/>
    <col min="9883" max="9883" width="10.75" style="3" customWidth="1"/>
    <col min="9884" max="9884" width="7" style="3" customWidth="1"/>
    <col min="9885" max="9885" width="14.25" style="3" customWidth="1"/>
    <col min="9886" max="9886" width="6.75" style="3" customWidth="1"/>
    <col min="9887" max="9887" width="12.125" style="3" customWidth="1"/>
    <col min="9888" max="9900" width="8.75" style="3"/>
    <col min="9901" max="9901" width="13.75" style="3" customWidth="1"/>
    <col min="9902" max="10123" width="8.75" style="3"/>
    <col min="10124" max="10124" width="7.75" style="3" customWidth="1"/>
    <col min="10125" max="10125" width="8.75" style="3"/>
    <col min="10126" max="10126" width="9.875" style="3" customWidth="1"/>
    <col min="10127" max="10127" width="8.75" style="3"/>
    <col min="10128" max="10128" width="10.75" style="3" customWidth="1"/>
    <col min="10129" max="10129" width="10" style="3" customWidth="1"/>
    <col min="10130" max="10130" width="8.75" style="3"/>
    <col min="10131" max="10131" width="11.125" style="3" customWidth="1"/>
    <col min="10132" max="10132" width="10.25" style="3" customWidth="1"/>
    <col min="10133" max="10133" width="8.75" style="3"/>
    <col min="10134" max="10134" width="10.75" style="3" customWidth="1"/>
    <col min="10135" max="10135" width="10" style="3" customWidth="1"/>
    <col min="10136" max="10136" width="8.75" style="3"/>
    <col min="10137" max="10137" width="10.25" style="3" customWidth="1"/>
    <col min="10138" max="10138" width="10.125" style="3" customWidth="1"/>
    <col min="10139" max="10139" width="10.75" style="3" customWidth="1"/>
    <col min="10140" max="10140" width="7" style="3" customWidth="1"/>
    <col min="10141" max="10141" width="14.25" style="3" customWidth="1"/>
    <col min="10142" max="10142" width="6.75" style="3" customWidth="1"/>
    <col min="10143" max="10143" width="12.125" style="3" customWidth="1"/>
    <col min="10144" max="10156" width="8.75" style="3"/>
    <col min="10157" max="10157" width="13.75" style="3" customWidth="1"/>
    <col min="10158" max="10379" width="8.75" style="3"/>
    <col min="10380" max="10380" width="7.75" style="3" customWidth="1"/>
    <col min="10381" max="10381" width="8.75" style="3"/>
    <col min="10382" max="10382" width="9.875" style="3" customWidth="1"/>
    <col min="10383" max="10383" width="8.75" style="3"/>
    <col min="10384" max="10384" width="10.75" style="3" customWidth="1"/>
    <col min="10385" max="10385" width="10" style="3" customWidth="1"/>
    <col min="10386" max="10386" width="8.75" style="3"/>
    <col min="10387" max="10387" width="11.125" style="3" customWidth="1"/>
    <col min="10388" max="10388" width="10.25" style="3" customWidth="1"/>
    <col min="10389" max="10389" width="8.75" style="3"/>
    <col min="10390" max="10390" width="10.75" style="3" customWidth="1"/>
    <col min="10391" max="10391" width="10" style="3" customWidth="1"/>
    <col min="10392" max="10392" width="8.75" style="3"/>
    <col min="10393" max="10393" width="10.25" style="3" customWidth="1"/>
    <col min="10394" max="10394" width="10.125" style="3" customWidth="1"/>
    <col min="10395" max="10395" width="10.75" style="3" customWidth="1"/>
    <col min="10396" max="10396" width="7" style="3" customWidth="1"/>
    <col min="10397" max="10397" width="14.25" style="3" customWidth="1"/>
    <col min="10398" max="10398" width="6.75" style="3" customWidth="1"/>
    <col min="10399" max="10399" width="12.125" style="3" customWidth="1"/>
    <col min="10400" max="10412" width="8.75" style="3"/>
    <col min="10413" max="10413" width="13.75" style="3" customWidth="1"/>
    <col min="10414" max="10635" width="8.75" style="3"/>
    <col min="10636" max="10636" width="7.75" style="3" customWidth="1"/>
    <col min="10637" max="10637" width="8.75" style="3"/>
    <col min="10638" max="10638" width="9.875" style="3" customWidth="1"/>
    <col min="10639" max="10639" width="8.75" style="3"/>
    <col min="10640" max="10640" width="10.75" style="3" customWidth="1"/>
    <col min="10641" max="10641" width="10" style="3" customWidth="1"/>
    <col min="10642" max="10642" width="8.75" style="3"/>
    <col min="10643" max="10643" width="11.125" style="3" customWidth="1"/>
    <col min="10644" max="10644" width="10.25" style="3" customWidth="1"/>
    <col min="10645" max="10645" width="8.75" style="3"/>
    <col min="10646" max="10646" width="10.75" style="3" customWidth="1"/>
    <col min="10647" max="10647" width="10" style="3" customWidth="1"/>
    <col min="10648" max="10648" width="8.75" style="3"/>
    <col min="10649" max="10649" width="10.25" style="3" customWidth="1"/>
    <col min="10650" max="10650" width="10.125" style="3" customWidth="1"/>
    <col min="10651" max="10651" width="10.75" style="3" customWidth="1"/>
    <col min="10652" max="10652" width="7" style="3" customWidth="1"/>
    <col min="10653" max="10653" width="14.25" style="3" customWidth="1"/>
    <col min="10654" max="10654" width="6.75" style="3" customWidth="1"/>
    <col min="10655" max="10655" width="12.125" style="3" customWidth="1"/>
    <col min="10656" max="10668" width="8.75" style="3"/>
    <col min="10669" max="10669" width="13.75" style="3" customWidth="1"/>
    <col min="10670" max="10891" width="8.75" style="3"/>
    <col min="10892" max="10892" width="7.75" style="3" customWidth="1"/>
    <col min="10893" max="10893" width="8.75" style="3"/>
    <col min="10894" max="10894" width="9.875" style="3" customWidth="1"/>
    <col min="10895" max="10895" width="8.75" style="3"/>
    <col min="10896" max="10896" width="10.75" style="3" customWidth="1"/>
    <col min="10897" max="10897" width="10" style="3" customWidth="1"/>
    <col min="10898" max="10898" width="8.75" style="3"/>
    <col min="10899" max="10899" width="11.125" style="3" customWidth="1"/>
    <col min="10900" max="10900" width="10.25" style="3" customWidth="1"/>
    <col min="10901" max="10901" width="8.75" style="3"/>
    <col min="10902" max="10902" width="10.75" style="3" customWidth="1"/>
    <col min="10903" max="10903" width="10" style="3" customWidth="1"/>
    <col min="10904" max="10904" width="8.75" style="3"/>
    <col min="10905" max="10905" width="10.25" style="3" customWidth="1"/>
    <col min="10906" max="10906" width="10.125" style="3" customWidth="1"/>
    <col min="10907" max="10907" width="10.75" style="3" customWidth="1"/>
    <col min="10908" max="10908" width="7" style="3" customWidth="1"/>
    <col min="10909" max="10909" width="14.25" style="3" customWidth="1"/>
    <col min="10910" max="10910" width="6.75" style="3" customWidth="1"/>
    <col min="10911" max="10911" width="12.125" style="3" customWidth="1"/>
    <col min="10912" max="10924" width="8.75" style="3"/>
    <col min="10925" max="10925" width="13.75" style="3" customWidth="1"/>
    <col min="10926" max="11147" width="8.75" style="3"/>
    <col min="11148" max="11148" width="7.75" style="3" customWidth="1"/>
    <col min="11149" max="11149" width="8.75" style="3"/>
    <col min="11150" max="11150" width="9.875" style="3" customWidth="1"/>
    <col min="11151" max="11151" width="8.75" style="3"/>
    <col min="11152" max="11152" width="10.75" style="3" customWidth="1"/>
    <col min="11153" max="11153" width="10" style="3" customWidth="1"/>
    <col min="11154" max="11154" width="8.75" style="3"/>
    <col min="11155" max="11155" width="11.125" style="3" customWidth="1"/>
    <col min="11156" max="11156" width="10.25" style="3" customWidth="1"/>
    <col min="11157" max="11157" width="8.75" style="3"/>
    <col min="11158" max="11158" width="10.75" style="3" customWidth="1"/>
    <col min="11159" max="11159" width="10" style="3" customWidth="1"/>
    <col min="11160" max="11160" width="8.75" style="3"/>
    <col min="11161" max="11161" width="10.25" style="3" customWidth="1"/>
    <col min="11162" max="11162" width="10.125" style="3" customWidth="1"/>
    <col min="11163" max="11163" width="10.75" style="3" customWidth="1"/>
    <col min="11164" max="11164" width="7" style="3" customWidth="1"/>
    <col min="11165" max="11165" width="14.25" style="3" customWidth="1"/>
    <col min="11166" max="11166" width="6.75" style="3" customWidth="1"/>
    <col min="11167" max="11167" width="12.125" style="3" customWidth="1"/>
    <col min="11168" max="11180" width="8.75" style="3"/>
    <col min="11181" max="11181" width="13.75" style="3" customWidth="1"/>
    <col min="11182" max="11403" width="8.75" style="3"/>
    <col min="11404" max="11404" width="7.75" style="3" customWidth="1"/>
    <col min="11405" max="11405" width="8.75" style="3"/>
    <col min="11406" max="11406" width="9.875" style="3" customWidth="1"/>
    <col min="11407" max="11407" width="8.75" style="3"/>
    <col min="11408" max="11408" width="10.75" style="3" customWidth="1"/>
    <col min="11409" max="11409" width="10" style="3" customWidth="1"/>
    <col min="11410" max="11410" width="8.75" style="3"/>
    <col min="11411" max="11411" width="11.125" style="3" customWidth="1"/>
    <col min="11412" max="11412" width="10.25" style="3" customWidth="1"/>
    <col min="11413" max="11413" width="8.75" style="3"/>
    <col min="11414" max="11414" width="10.75" style="3" customWidth="1"/>
    <col min="11415" max="11415" width="10" style="3" customWidth="1"/>
    <col min="11416" max="11416" width="8.75" style="3"/>
    <col min="11417" max="11417" width="10.25" style="3" customWidth="1"/>
    <col min="11418" max="11418" width="10.125" style="3" customWidth="1"/>
    <col min="11419" max="11419" width="10.75" style="3" customWidth="1"/>
    <col min="11420" max="11420" width="7" style="3" customWidth="1"/>
    <col min="11421" max="11421" width="14.25" style="3" customWidth="1"/>
    <col min="11422" max="11422" width="6.75" style="3" customWidth="1"/>
    <col min="11423" max="11423" width="12.125" style="3" customWidth="1"/>
    <col min="11424" max="11436" width="8.75" style="3"/>
    <col min="11437" max="11437" width="13.75" style="3" customWidth="1"/>
    <col min="11438" max="11659" width="8.75" style="3"/>
    <col min="11660" max="11660" width="7.75" style="3" customWidth="1"/>
    <col min="11661" max="11661" width="8.75" style="3"/>
    <col min="11662" max="11662" width="9.875" style="3" customWidth="1"/>
    <col min="11663" max="11663" width="8.75" style="3"/>
    <col min="11664" max="11664" width="10.75" style="3" customWidth="1"/>
    <col min="11665" max="11665" width="10" style="3" customWidth="1"/>
    <col min="11666" max="11666" width="8.75" style="3"/>
    <col min="11667" max="11667" width="11.125" style="3" customWidth="1"/>
    <col min="11668" max="11668" width="10.25" style="3" customWidth="1"/>
    <col min="11669" max="11669" width="8.75" style="3"/>
    <col min="11670" max="11670" width="10.75" style="3" customWidth="1"/>
    <col min="11671" max="11671" width="10" style="3" customWidth="1"/>
    <col min="11672" max="11672" width="8.75" style="3"/>
    <col min="11673" max="11673" width="10.25" style="3" customWidth="1"/>
    <col min="11674" max="11674" width="10.125" style="3" customWidth="1"/>
    <col min="11675" max="11675" width="10.75" style="3" customWidth="1"/>
    <col min="11676" max="11676" width="7" style="3" customWidth="1"/>
    <col min="11677" max="11677" width="14.25" style="3" customWidth="1"/>
    <col min="11678" max="11678" width="6.75" style="3" customWidth="1"/>
    <col min="11679" max="11679" width="12.125" style="3" customWidth="1"/>
    <col min="11680" max="11692" width="8.75" style="3"/>
    <col min="11693" max="11693" width="13.75" style="3" customWidth="1"/>
    <col min="11694" max="11915" width="8.75" style="3"/>
    <col min="11916" max="11916" width="7.75" style="3" customWidth="1"/>
    <col min="11917" max="11917" width="8.75" style="3"/>
    <col min="11918" max="11918" width="9.875" style="3" customWidth="1"/>
    <col min="11919" max="11919" width="8.75" style="3"/>
    <col min="11920" max="11920" width="10.75" style="3" customWidth="1"/>
    <col min="11921" max="11921" width="10" style="3" customWidth="1"/>
    <col min="11922" max="11922" width="8.75" style="3"/>
    <col min="11923" max="11923" width="11.125" style="3" customWidth="1"/>
    <col min="11924" max="11924" width="10.25" style="3" customWidth="1"/>
    <col min="11925" max="11925" width="8.75" style="3"/>
    <col min="11926" max="11926" width="10.75" style="3" customWidth="1"/>
    <col min="11927" max="11927" width="10" style="3" customWidth="1"/>
    <col min="11928" max="11928" width="8.75" style="3"/>
    <col min="11929" max="11929" width="10.25" style="3" customWidth="1"/>
    <col min="11930" max="11930" width="10.125" style="3" customWidth="1"/>
    <col min="11931" max="11931" width="10.75" style="3" customWidth="1"/>
    <col min="11932" max="11932" width="7" style="3" customWidth="1"/>
    <col min="11933" max="11933" width="14.25" style="3" customWidth="1"/>
    <col min="11934" max="11934" width="6.75" style="3" customWidth="1"/>
    <col min="11935" max="11935" width="12.125" style="3" customWidth="1"/>
    <col min="11936" max="11948" width="8.75" style="3"/>
    <col min="11949" max="11949" width="13.75" style="3" customWidth="1"/>
    <col min="11950" max="12171" width="8.75" style="3"/>
    <col min="12172" max="12172" width="7.75" style="3" customWidth="1"/>
    <col min="12173" max="12173" width="8.75" style="3"/>
    <col min="12174" max="12174" width="9.875" style="3" customWidth="1"/>
    <col min="12175" max="12175" width="8.75" style="3"/>
    <col min="12176" max="12176" width="10.75" style="3" customWidth="1"/>
    <col min="12177" max="12177" width="10" style="3" customWidth="1"/>
    <col min="12178" max="12178" width="8.75" style="3"/>
    <col min="12179" max="12179" width="11.125" style="3" customWidth="1"/>
    <col min="12180" max="12180" width="10.25" style="3" customWidth="1"/>
    <col min="12181" max="12181" width="8.75" style="3"/>
    <col min="12182" max="12182" width="10.75" style="3" customWidth="1"/>
    <col min="12183" max="12183" width="10" style="3" customWidth="1"/>
    <col min="12184" max="12184" width="8.75" style="3"/>
    <col min="12185" max="12185" width="10.25" style="3" customWidth="1"/>
    <col min="12186" max="12186" width="10.125" style="3" customWidth="1"/>
    <col min="12187" max="12187" width="10.75" style="3" customWidth="1"/>
    <col min="12188" max="12188" width="7" style="3" customWidth="1"/>
    <col min="12189" max="12189" width="14.25" style="3" customWidth="1"/>
    <col min="12190" max="12190" width="6.75" style="3" customWidth="1"/>
    <col min="12191" max="12191" width="12.125" style="3" customWidth="1"/>
    <col min="12192" max="12204" width="8.75" style="3"/>
    <col min="12205" max="12205" width="13.75" style="3" customWidth="1"/>
    <col min="12206" max="12427" width="8.75" style="3"/>
    <col min="12428" max="12428" width="7.75" style="3" customWidth="1"/>
    <col min="12429" max="12429" width="8.75" style="3"/>
    <col min="12430" max="12430" width="9.875" style="3" customWidth="1"/>
    <col min="12431" max="12431" width="8.75" style="3"/>
    <col min="12432" max="12432" width="10.75" style="3" customWidth="1"/>
    <col min="12433" max="12433" width="10" style="3" customWidth="1"/>
    <col min="12434" max="12434" width="8.75" style="3"/>
    <col min="12435" max="12435" width="11.125" style="3" customWidth="1"/>
    <col min="12436" max="12436" width="10.25" style="3" customWidth="1"/>
    <col min="12437" max="12437" width="8.75" style="3"/>
    <col min="12438" max="12438" width="10.75" style="3" customWidth="1"/>
    <col min="12439" max="12439" width="10" style="3" customWidth="1"/>
    <col min="12440" max="12440" width="8.75" style="3"/>
    <col min="12441" max="12441" width="10.25" style="3" customWidth="1"/>
    <col min="12442" max="12442" width="10.125" style="3" customWidth="1"/>
    <col min="12443" max="12443" width="10.75" style="3" customWidth="1"/>
    <col min="12444" max="12444" width="7" style="3" customWidth="1"/>
    <col min="12445" max="12445" width="14.25" style="3" customWidth="1"/>
    <col min="12446" max="12446" width="6.75" style="3" customWidth="1"/>
    <col min="12447" max="12447" width="12.125" style="3" customWidth="1"/>
    <col min="12448" max="12460" width="8.75" style="3"/>
    <col min="12461" max="12461" width="13.75" style="3" customWidth="1"/>
    <col min="12462" max="12683" width="8.75" style="3"/>
    <col min="12684" max="12684" width="7.75" style="3" customWidth="1"/>
    <col min="12685" max="12685" width="8.75" style="3"/>
    <col min="12686" max="12686" width="9.875" style="3" customWidth="1"/>
    <col min="12687" max="12687" width="8.75" style="3"/>
    <col min="12688" max="12688" width="10.75" style="3" customWidth="1"/>
    <col min="12689" max="12689" width="10" style="3" customWidth="1"/>
    <col min="12690" max="12690" width="8.75" style="3"/>
    <col min="12691" max="12691" width="11.125" style="3" customWidth="1"/>
    <col min="12692" max="12692" width="10.25" style="3" customWidth="1"/>
    <col min="12693" max="12693" width="8.75" style="3"/>
    <col min="12694" max="12694" width="10.75" style="3" customWidth="1"/>
    <col min="12695" max="12695" width="10" style="3" customWidth="1"/>
    <col min="12696" max="12696" width="8.75" style="3"/>
    <col min="12697" max="12697" width="10.25" style="3" customWidth="1"/>
    <col min="12698" max="12698" width="10.125" style="3" customWidth="1"/>
    <col min="12699" max="12699" width="10.75" style="3" customWidth="1"/>
    <col min="12700" max="12700" width="7" style="3" customWidth="1"/>
    <col min="12701" max="12701" width="14.25" style="3" customWidth="1"/>
    <col min="12702" max="12702" width="6.75" style="3" customWidth="1"/>
    <col min="12703" max="12703" width="12.125" style="3" customWidth="1"/>
    <col min="12704" max="12716" width="8.75" style="3"/>
    <col min="12717" max="12717" width="13.75" style="3" customWidth="1"/>
    <col min="12718" max="12939" width="8.75" style="3"/>
    <col min="12940" max="12940" width="7.75" style="3" customWidth="1"/>
    <col min="12941" max="12941" width="8.75" style="3"/>
    <col min="12942" max="12942" width="9.875" style="3" customWidth="1"/>
    <col min="12943" max="12943" width="8.75" style="3"/>
    <col min="12944" max="12944" width="10.75" style="3" customWidth="1"/>
    <col min="12945" max="12945" width="10" style="3" customWidth="1"/>
    <col min="12946" max="12946" width="8.75" style="3"/>
    <col min="12947" max="12947" width="11.125" style="3" customWidth="1"/>
    <col min="12948" max="12948" width="10.25" style="3" customWidth="1"/>
    <col min="12949" max="12949" width="8.75" style="3"/>
    <col min="12950" max="12950" width="10.75" style="3" customWidth="1"/>
    <col min="12951" max="12951" width="10" style="3" customWidth="1"/>
    <col min="12952" max="12952" width="8.75" style="3"/>
    <col min="12953" max="12953" width="10.25" style="3" customWidth="1"/>
    <col min="12954" max="12954" width="10.125" style="3" customWidth="1"/>
    <col min="12955" max="12955" width="10.75" style="3" customWidth="1"/>
    <col min="12956" max="12956" width="7" style="3" customWidth="1"/>
    <col min="12957" max="12957" width="14.25" style="3" customWidth="1"/>
    <col min="12958" max="12958" width="6.75" style="3" customWidth="1"/>
    <col min="12959" max="12959" width="12.125" style="3" customWidth="1"/>
    <col min="12960" max="12972" width="8.75" style="3"/>
    <col min="12973" max="12973" width="13.75" style="3" customWidth="1"/>
    <col min="12974" max="13195" width="8.75" style="3"/>
    <col min="13196" max="13196" width="7.75" style="3" customWidth="1"/>
    <col min="13197" max="13197" width="8.75" style="3"/>
    <col min="13198" max="13198" width="9.875" style="3" customWidth="1"/>
    <col min="13199" max="13199" width="8.75" style="3"/>
    <col min="13200" max="13200" width="10.75" style="3" customWidth="1"/>
    <col min="13201" max="13201" width="10" style="3" customWidth="1"/>
    <col min="13202" max="13202" width="8.75" style="3"/>
    <col min="13203" max="13203" width="11.125" style="3" customWidth="1"/>
    <col min="13204" max="13204" width="10.25" style="3" customWidth="1"/>
    <col min="13205" max="13205" width="8.75" style="3"/>
    <col min="13206" max="13206" width="10.75" style="3" customWidth="1"/>
    <col min="13207" max="13207" width="10" style="3" customWidth="1"/>
    <col min="13208" max="13208" width="8.75" style="3"/>
    <col min="13209" max="13209" width="10.25" style="3" customWidth="1"/>
    <col min="13210" max="13210" width="10.125" style="3" customWidth="1"/>
    <col min="13211" max="13211" width="10.75" style="3" customWidth="1"/>
    <col min="13212" max="13212" width="7" style="3" customWidth="1"/>
    <col min="13213" max="13213" width="14.25" style="3" customWidth="1"/>
    <col min="13214" max="13214" width="6.75" style="3" customWidth="1"/>
    <col min="13215" max="13215" width="12.125" style="3" customWidth="1"/>
    <col min="13216" max="13228" width="8.75" style="3"/>
    <col min="13229" max="13229" width="13.75" style="3" customWidth="1"/>
    <col min="13230" max="13451" width="8.75" style="3"/>
    <col min="13452" max="13452" width="7.75" style="3" customWidth="1"/>
    <col min="13453" max="13453" width="8.75" style="3"/>
    <col min="13454" max="13454" width="9.875" style="3" customWidth="1"/>
    <col min="13455" max="13455" width="8.75" style="3"/>
    <col min="13456" max="13456" width="10.75" style="3" customWidth="1"/>
    <col min="13457" max="13457" width="10" style="3" customWidth="1"/>
    <col min="13458" max="13458" width="8.75" style="3"/>
    <col min="13459" max="13459" width="11.125" style="3" customWidth="1"/>
    <col min="13460" max="13460" width="10.25" style="3" customWidth="1"/>
    <col min="13461" max="13461" width="8.75" style="3"/>
    <col min="13462" max="13462" width="10.75" style="3" customWidth="1"/>
    <col min="13463" max="13463" width="10" style="3" customWidth="1"/>
    <col min="13464" max="13464" width="8.75" style="3"/>
    <col min="13465" max="13465" width="10.25" style="3" customWidth="1"/>
    <col min="13466" max="13466" width="10.125" style="3" customWidth="1"/>
    <col min="13467" max="13467" width="10.75" style="3" customWidth="1"/>
    <col min="13468" max="13468" width="7" style="3" customWidth="1"/>
    <col min="13469" max="13469" width="14.25" style="3" customWidth="1"/>
    <col min="13470" max="13470" width="6.75" style="3" customWidth="1"/>
    <col min="13471" max="13471" width="12.125" style="3" customWidth="1"/>
    <col min="13472" max="13484" width="8.75" style="3"/>
    <col min="13485" max="13485" width="13.75" style="3" customWidth="1"/>
    <col min="13486" max="13707" width="8.75" style="3"/>
    <col min="13708" max="13708" width="7.75" style="3" customWidth="1"/>
    <col min="13709" max="13709" width="8.75" style="3"/>
    <col min="13710" max="13710" width="9.875" style="3" customWidth="1"/>
    <col min="13711" max="13711" width="8.75" style="3"/>
    <col min="13712" max="13712" width="10.75" style="3" customWidth="1"/>
    <col min="13713" max="13713" width="10" style="3" customWidth="1"/>
    <col min="13714" max="13714" width="8.75" style="3"/>
    <col min="13715" max="13715" width="11.125" style="3" customWidth="1"/>
    <col min="13716" max="13716" width="10.25" style="3" customWidth="1"/>
    <col min="13717" max="13717" width="8.75" style="3"/>
    <col min="13718" max="13718" width="10.75" style="3" customWidth="1"/>
    <col min="13719" max="13719" width="10" style="3" customWidth="1"/>
    <col min="13720" max="13720" width="8.75" style="3"/>
    <col min="13721" max="13721" width="10.25" style="3" customWidth="1"/>
    <col min="13722" max="13722" width="10.125" style="3" customWidth="1"/>
    <col min="13723" max="13723" width="10.75" style="3" customWidth="1"/>
    <col min="13724" max="13724" width="7" style="3" customWidth="1"/>
    <col min="13725" max="13725" width="14.25" style="3" customWidth="1"/>
    <col min="13726" max="13726" width="6.75" style="3" customWidth="1"/>
    <col min="13727" max="13727" width="12.125" style="3" customWidth="1"/>
    <col min="13728" max="13740" width="8.75" style="3"/>
    <col min="13741" max="13741" width="13.75" style="3" customWidth="1"/>
    <col min="13742" max="13963" width="8.75" style="3"/>
    <col min="13964" max="13964" width="7.75" style="3" customWidth="1"/>
    <col min="13965" max="13965" width="8.75" style="3"/>
    <col min="13966" max="13966" width="9.875" style="3" customWidth="1"/>
    <col min="13967" max="13967" width="8.75" style="3"/>
    <col min="13968" max="13968" width="10.75" style="3" customWidth="1"/>
    <col min="13969" max="13969" width="10" style="3" customWidth="1"/>
    <col min="13970" max="13970" width="8.75" style="3"/>
    <col min="13971" max="13971" width="11.125" style="3" customWidth="1"/>
    <col min="13972" max="13972" width="10.25" style="3" customWidth="1"/>
    <col min="13973" max="13973" width="8.75" style="3"/>
    <col min="13974" max="13974" width="10.75" style="3" customWidth="1"/>
    <col min="13975" max="13975" width="10" style="3" customWidth="1"/>
    <col min="13976" max="13976" width="8.75" style="3"/>
    <col min="13977" max="13977" width="10.25" style="3" customWidth="1"/>
    <col min="13978" max="13978" width="10.125" style="3" customWidth="1"/>
    <col min="13979" max="13979" width="10.75" style="3" customWidth="1"/>
    <col min="13980" max="13980" width="7" style="3" customWidth="1"/>
    <col min="13981" max="13981" width="14.25" style="3" customWidth="1"/>
    <col min="13982" max="13982" width="6.75" style="3" customWidth="1"/>
    <col min="13983" max="13983" width="12.125" style="3" customWidth="1"/>
    <col min="13984" max="13996" width="8.75" style="3"/>
    <col min="13997" max="13997" width="13.75" style="3" customWidth="1"/>
    <col min="13998" max="14219" width="8.75" style="3"/>
    <col min="14220" max="14220" width="7.75" style="3" customWidth="1"/>
    <col min="14221" max="14221" width="8.75" style="3"/>
    <col min="14222" max="14222" width="9.875" style="3" customWidth="1"/>
    <col min="14223" max="14223" width="8.75" style="3"/>
    <col min="14224" max="14224" width="10.75" style="3" customWidth="1"/>
    <col min="14225" max="14225" width="10" style="3" customWidth="1"/>
    <col min="14226" max="14226" width="8.75" style="3"/>
    <col min="14227" max="14227" width="11.125" style="3" customWidth="1"/>
    <col min="14228" max="14228" width="10.25" style="3" customWidth="1"/>
    <col min="14229" max="14229" width="8.75" style="3"/>
    <col min="14230" max="14230" width="10.75" style="3" customWidth="1"/>
    <col min="14231" max="14231" width="10" style="3" customWidth="1"/>
    <col min="14232" max="14232" width="8.75" style="3"/>
    <col min="14233" max="14233" width="10.25" style="3" customWidth="1"/>
    <col min="14234" max="14234" width="10.125" style="3" customWidth="1"/>
    <col min="14235" max="14235" width="10.75" style="3" customWidth="1"/>
    <col min="14236" max="14236" width="7" style="3" customWidth="1"/>
    <col min="14237" max="14237" width="14.25" style="3" customWidth="1"/>
    <col min="14238" max="14238" width="6.75" style="3" customWidth="1"/>
    <col min="14239" max="14239" width="12.125" style="3" customWidth="1"/>
    <col min="14240" max="14252" width="8.75" style="3"/>
    <col min="14253" max="14253" width="13.75" style="3" customWidth="1"/>
    <col min="14254" max="14475" width="8.75" style="3"/>
    <col min="14476" max="14476" width="7.75" style="3" customWidth="1"/>
    <col min="14477" max="14477" width="8.75" style="3"/>
    <col min="14478" max="14478" width="9.875" style="3" customWidth="1"/>
    <col min="14479" max="14479" width="8.75" style="3"/>
    <col min="14480" max="14480" width="10.75" style="3" customWidth="1"/>
    <col min="14481" max="14481" width="10" style="3" customWidth="1"/>
    <col min="14482" max="14482" width="8.75" style="3"/>
    <col min="14483" max="14483" width="11.125" style="3" customWidth="1"/>
    <col min="14484" max="14484" width="10.25" style="3" customWidth="1"/>
    <col min="14485" max="14485" width="8.75" style="3"/>
    <col min="14486" max="14486" width="10.75" style="3" customWidth="1"/>
    <col min="14487" max="14487" width="10" style="3" customWidth="1"/>
    <col min="14488" max="14488" width="8.75" style="3"/>
    <col min="14489" max="14489" width="10.25" style="3" customWidth="1"/>
    <col min="14490" max="14490" width="10.125" style="3" customWidth="1"/>
    <col min="14491" max="14491" width="10.75" style="3" customWidth="1"/>
    <col min="14492" max="14492" width="7" style="3" customWidth="1"/>
    <col min="14493" max="14493" width="14.25" style="3" customWidth="1"/>
    <col min="14494" max="14494" width="6.75" style="3" customWidth="1"/>
    <col min="14495" max="14495" width="12.125" style="3" customWidth="1"/>
    <col min="14496" max="14508" width="8.75" style="3"/>
    <col min="14509" max="14509" width="13.75" style="3" customWidth="1"/>
    <col min="14510" max="14731" width="8.75" style="3"/>
    <col min="14732" max="14732" width="7.75" style="3" customWidth="1"/>
    <col min="14733" max="14733" width="8.75" style="3"/>
    <col min="14734" max="14734" width="9.875" style="3" customWidth="1"/>
    <col min="14735" max="14735" width="8.75" style="3"/>
    <col min="14736" max="14736" width="10.75" style="3" customWidth="1"/>
    <col min="14737" max="14737" width="10" style="3" customWidth="1"/>
    <col min="14738" max="14738" width="8.75" style="3"/>
    <col min="14739" max="14739" width="11.125" style="3" customWidth="1"/>
    <col min="14740" max="14740" width="10.25" style="3" customWidth="1"/>
    <col min="14741" max="14741" width="8.75" style="3"/>
    <col min="14742" max="14742" width="10.75" style="3" customWidth="1"/>
    <col min="14743" max="14743" width="10" style="3" customWidth="1"/>
    <col min="14744" max="14744" width="8.75" style="3"/>
    <col min="14745" max="14745" width="10.25" style="3" customWidth="1"/>
    <col min="14746" max="14746" width="10.125" style="3" customWidth="1"/>
    <col min="14747" max="14747" width="10.75" style="3" customWidth="1"/>
    <col min="14748" max="14748" width="7" style="3" customWidth="1"/>
    <col min="14749" max="14749" width="14.25" style="3" customWidth="1"/>
    <col min="14750" max="14750" width="6.75" style="3" customWidth="1"/>
    <col min="14751" max="14751" width="12.125" style="3" customWidth="1"/>
    <col min="14752" max="14764" width="8.75" style="3"/>
    <col min="14765" max="14765" width="13.75" style="3" customWidth="1"/>
    <col min="14766" max="14987" width="8.75" style="3"/>
    <col min="14988" max="14988" width="7.75" style="3" customWidth="1"/>
    <col min="14989" max="14989" width="8.75" style="3"/>
    <col min="14990" max="14990" width="9.875" style="3" customWidth="1"/>
    <col min="14991" max="14991" width="8.75" style="3"/>
    <col min="14992" max="14992" width="10.75" style="3" customWidth="1"/>
    <col min="14993" max="14993" width="10" style="3" customWidth="1"/>
    <col min="14994" max="14994" width="8.75" style="3"/>
    <col min="14995" max="14995" width="11.125" style="3" customWidth="1"/>
    <col min="14996" max="14996" width="10.25" style="3" customWidth="1"/>
    <col min="14997" max="14997" width="8.75" style="3"/>
    <col min="14998" max="14998" width="10.75" style="3" customWidth="1"/>
    <col min="14999" max="14999" width="10" style="3" customWidth="1"/>
    <col min="15000" max="15000" width="8.75" style="3"/>
    <col min="15001" max="15001" width="10.25" style="3" customWidth="1"/>
    <col min="15002" max="15002" width="10.125" style="3" customWidth="1"/>
    <col min="15003" max="15003" width="10.75" style="3" customWidth="1"/>
    <col min="15004" max="15004" width="7" style="3" customWidth="1"/>
    <col min="15005" max="15005" width="14.25" style="3" customWidth="1"/>
    <col min="15006" max="15006" width="6.75" style="3" customWidth="1"/>
    <col min="15007" max="15007" width="12.125" style="3" customWidth="1"/>
    <col min="15008" max="15020" width="8.75" style="3"/>
    <col min="15021" max="15021" width="13.75" style="3" customWidth="1"/>
    <col min="15022" max="15243" width="8.75" style="3"/>
    <col min="15244" max="15244" width="7.75" style="3" customWidth="1"/>
    <col min="15245" max="15245" width="8.75" style="3"/>
    <col min="15246" max="15246" width="9.875" style="3" customWidth="1"/>
    <col min="15247" max="15247" width="8.75" style="3"/>
    <col min="15248" max="15248" width="10.75" style="3" customWidth="1"/>
    <col min="15249" max="15249" width="10" style="3" customWidth="1"/>
    <col min="15250" max="15250" width="8.75" style="3"/>
    <col min="15251" max="15251" width="11.125" style="3" customWidth="1"/>
    <col min="15252" max="15252" width="10.25" style="3" customWidth="1"/>
    <col min="15253" max="15253" width="8.75" style="3"/>
    <col min="15254" max="15254" width="10.75" style="3" customWidth="1"/>
    <col min="15255" max="15255" width="10" style="3" customWidth="1"/>
    <col min="15256" max="15256" width="8.75" style="3"/>
    <col min="15257" max="15257" width="10.25" style="3" customWidth="1"/>
    <col min="15258" max="15258" width="10.125" style="3" customWidth="1"/>
    <col min="15259" max="15259" width="10.75" style="3" customWidth="1"/>
    <col min="15260" max="15260" width="7" style="3" customWidth="1"/>
    <col min="15261" max="15261" width="14.25" style="3" customWidth="1"/>
    <col min="15262" max="15262" width="6.75" style="3" customWidth="1"/>
    <col min="15263" max="15263" width="12.125" style="3" customWidth="1"/>
    <col min="15264" max="15276" width="8.75" style="3"/>
    <col min="15277" max="15277" width="13.75" style="3" customWidth="1"/>
    <col min="15278" max="15499" width="8.75" style="3"/>
    <col min="15500" max="15500" width="7.75" style="3" customWidth="1"/>
    <col min="15501" max="15501" width="8.75" style="3"/>
    <col min="15502" max="15502" width="9.875" style="3" customWidth="1"/>
    <col min="15503" max="15503" width="8.75" style="3"/>
    <col min="15504" max="15504" width="10.75" style="3" customWidth="1"/>
    <col min="15505" max="15505" width="10" style="3" customWidth="1"/>
    <col min="15506" max="15506" width="8.75" style="3"/>
    <col min="15507" max="15507" width="11.125" style="3" customWidth="1"/>
    <col min="15508" max="15508" width="10.25" style="3" customWidth="1"/>
    <col min="15509" max="15509" width="8.75" style="3"/>
    <col min="15510" max="15510" width="10.75" style="3" customWidth="1"/>
    <col min="15511" max="15511" width="10" style="3" customWidth="1"/>
    <col min="15512" max="15512" width="8.75" style="3"/>
    <col min="15513" max="15513" width="10.25" style="3" customWidth="1"/>
    <col min="15514" max="15514" width="10.125" style="3" customWidth="1"/>
    <col min="15515" max="15515" width="10.75" style="3" customWidth="1"/>
    <col min="15516" max="15516" width="7" style="3" customWidth="1"/>
    <col min="15517" max="15517" width="14.25" style="3" customWidth="1"/>
    <col min="15518" max="15518" width="6.75" style="3" customWidth="1"/>
    <col min="15519" max="15519" width="12.125" style="3" customWidth="1"/>
    <col min="15520" max="15532" width="8.75" style="3"/>
    <col min="15533" max="15533" width="13.75" style="3" customWidth="1"/>
    <col min="15534" max="15755" width="8.75" style="3"/>
    <col min="15756" max="15756" width="7.75" style="3" customWidth="1"/>
    <col min="15757" max="15757" width="8.75" style="3"/>
    <col min="15758" max="15758" width="9.875" style="3" customWidth="1"/>
    <col min="15759" max="15759" width="8.75" style="3"/>
    <col min="15760" max="15760" width="10.75" style="3" customWidth="1"/>
    <col min="15761" max="15761" width="10" style="3" customWidth="1"/>
    <col min="15762" max="15762" width="8.75" style="3"/>
    <col min="15763" max="15763" width="11.125" style="3" customWidth="1"/>
    <col min="15764" max="15764" width="10.25" style="3" customWidth="1"/>
    <col min="15765" max="15765" width="8.75" style="3"/>
    <col min="15766" max="15766" width="10.75" style="3" customWidth="1"/>
    <col min="15767" max="15767" width="10" style="3" customWidth="1"/>
    <col min="15768" max="15768" width="8.75" style="3"/>
    <col min="15769" max="15769" width="10.25" style="3" customWidth="1"/>
    <col min="15770" max="15770" width="10.125" style="3" customWidth="1"/>
    <col min="15771" max="15771" width="10.75" style="3" customWidth="1"/>
    <col min="15772" max="15772" width="7" style="3" customWidth="1"/>
    <col min="15773" max="15773" width="14.25" style="3" customWidth="1"/>
    <col min="15774" max="15774" width="6.75" style="3" customWidth="1"/>
    <col min="15775" max="15775" width="12.125" style="3" customWidth="1"/>
    <col min="15776" max="15788" width="8.75" style="3"/>
    <col min="15789" max="15789" width="13.75" style="3" customWidth="1"/>
    <col min="15790" max="16011" width="8.75" style="3"/>
    <col min="16012" max="16012" width="7.75" style="3" customWidth="1"/>
    <col min="16013" max="16013" width="8.75" style="3"/>
    <col min="16014" max="16014" width="9.875" style="3" customWidth="1"/>
    <col min="16015" max="16015" width="8.75" style="3"/>
    <col min="16016" max="16016" width="10.75" style="3" customWidth="1"/>
    <col min="16017" max="16017" width="10" style="3" customWidth="1"/>
    <col min="16018" max="16018" width="8.75" style="3"/>
    <col min="16019" max="16019" width="11.125" style="3" customWidth="1"/>
    <col min="16020" max="16020" width="10.25" style="3" customWidth="1"/>
    <col min="16021" max="16021" width="8.75" style="3"/>
    <col min="16022" max="16022" width="10.75" style="3" customWidth="1"/>
    <col min="16023" max="16023" width="10" style="3" customWidth="1"/>
    <col min="16024" max="16024" width="8.75" style="3"/>
    <col min="16025" max="16025" width="10.25" style="3" customWidth="1"/>
    <col min="16026" max="16026" width="10.125" style="3" customWidth="1"/>
    <col min="16027" max="16027" width="10.75" style="3" customWidth="1"/>
    <col min="16028" max="16028" width="7" style="3" customWidth="1"/>
    <col min="16029" max="16029" width="14.25" style="3" customWidth="1"/>
    <col min="16030" max="16030" width="6.75" style="3" customWidth="1"/>
    <col min="16031" max="16031" width="12.125" style="3" customWidth="1"/>
    <col min="16032" max="16044" width="8.75" style="3"/>
    <col min="16045" max="16045" width="13.75" style="3" customWidth="1"/>
    <col min="16046" max="16267" width="8.75" style="3"/>
    <col min="16268" max="16379" width="9.125" style="3" customWidth="1"/>
    <col min="16380" max="16381" width="9.125" style="3"/>
    <col min="16382" max="16384" width="9.125" style="3" customWidth="1"/>
  </cols>
  <sheetData>
    <row r="1" spans="1:19" ht="21.6" customHeight="1" x14ac:dyDescent="0.2">
      <c r="A1" s="322" t="s">
        <v>174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</row>
    <row r="2" spans="1:19" ht="20.100000000000001" customHeight="1" x14ac:dyDescent="0.2">
      <c r="A2" s="323" t="s">
        <v>175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</row>
    <row r="3" spans="1:19" ht="12.75" thickBot="1" x14ac:dyDescent="0.25">
      <c r="A3" s="324" t="s">
        <v>178</v>
      </c>
      <c r="B3" s="324"/>
      <c r="C3" s="324"/>
      <c r="D3" s="324"/>
      <c r="E3" s="118" t="s">
        <v>128</v>
      </c>
      <c r="F3" s="118"/>
      <c r="G3" s="131"/>
      <c r="H3" s="131"/>
      <c r="I3" s="131"/>
      <c r="J3" s="131"/>
      <c r="K3" s="131"/>
      <c r="L3" s="131"/>
      <c r="M3" s="131"/>
      <c r="N3" s="325" t="s">
        <v>129</v>
      </c>
      <c r="O3" s="325"/>
      <c r="P3" s="326" t="s">
        <v>179</v>
      </c>
      <c r="Q3" s="326"/>
      <c r="R3" s="326"/>
      <c r="S3" s="326"/>
    </row>
    <row r="4" spans="1:19" ht="22.5" customHeight="1" x14ac:dyDescent="0.2">
      <c r="A4" s="327" t="s">
        <v>19</v>
      </c>
      <c r="B4" s="330" t="s">
        <v>69</v>
      </c>
      <c r="C4" s="333" t="s">
        <v>130</v>
      </c>
      <c r="D4" s="336" t="s">
        <v>149</v>
      </c>
      <c r="E4" s="336"/>
      <c r="F4" s="336"/>
      <c r="G4" s="336"/>
      <c r="H4" s="336"/>
      <c r="I4" s="336"/>
      <c r="J4" s="336"/>
      <c r="K4" s="336"/>
      <c r="L4" s="336"/>
      <c r="M4" s="336" t="s">
        <v>164</v>
      </c>
      <c r="N4" s="336"/>
      <c r="O4" s="336"/>
      <c r="P4" s="351" t="s">
        <v>131</v>
      </c>
      <c r="Q4" s="353" t="s">
        <v>132</v>
      </c>
      <c r="R4" s="356" t="s">
        <v>76</v>
      </c>
      <c r="S4" s="359" t="s">
        <v>133</v>
      </c>
    </row>
    <row r="5" spans="1:19" ht="22.5" customHeight="1" x14ac:dyDescent="0.2">
      <c r="A5" s="328"/>
      <c r="B5" s="331"/>
      <c r="C5" s="334"/>
      <c r="D5" s="337" t="s">
        <v>161</v>
      </c>
      <c r="E5" s="337"/>
      <c r="F5" s="337"/>
      <c r="G5" s="352" t="s">
        <v>162</v>
      </c>
      <c r="H5" s="352"/>
      <c r="I5" s="352"/>
      <c r="J5" s="337" t="s">
        <v>152</v>
      </c>
      <c r="K5" s="337"/>
      <c r="L5" s="337"/>
      <c r="M5" s="337"/>
      <c r="N5" s="337"/>
      <c r="O5" s="337"/>
      <c r="P5" s="352"/>
      <c r="Q5" s="354"/>
      <c r="R5" s="357"/>
      <c r="S5" s="360"/>
    </row>
    <row r="6" spans="1:19" ht="22.5" customHeight="1" x14ac:dyDescent="0.2">
      <c r="A6" s="328"/>
      <c r="B6" s="331"/>
      <c r="C6" s="334"/>
      <c r="D6" s="145" t="s">
        <v>157</v>
      </c>
      <c r="E6" s="145" t="s">
        <v>134</v>
      </c>
      <c r="F6" s="145" t="s">
        <v>163</v>
      </c>
      <c r="G6" s="145" t="s">
        <v>157</v>
      </c>
      <c r="H6" s="145" t="s">
        <v>134</v>
      </c>
      <c r="I6" s="145" t="s">
        <v>90</v>
      </c>
      <c r="J6" s="145" t="s">
        <v>157</v>
      </c>
      <c r="K6" s="145" t="s">
        <v>134</v>
      </c>
      <c r="L6" s="145" t="s">
        <v>90</v>
      </c>
      <c r="M6" s="145" t="s">
        <v>157</v>
      </c>
      <c r="N6" s="145" t="s">
        <v>135</v>
      </c>
      <c r="O6" s="145" t="s">
        <v>90</v>
      </c>
      <c r="P6" s="352"/>
      <c r="Q6" s="354"/>
      <c r="R6" s="357"/>
      <c r="S6" s="360"/>
    </row>
    <row r="7" spans="1:19" ht="22.5" customHeight="1" thickBot="1" x14ac:dyDescent="0.25">
      <c r="A7" s="329"/>
      <c r="B7" s="332"/>
      <c r="C7" s="335"/>
      <c r="D7" s="119" t="s">
        <v>122</v>
      </c>
      <c r="E7" s="119" t="s">
        <v>124</v>
      </c>
      <c r="F7" s="119" t="s">
        <v>66</v>
      </c>
      <c r="G7" s="119" t="s">
        <v>122</v>
      </c>
      <c r="H7" s="119" t="s">
        <v>124</v>
      </c>
      <c r="I7" s="119" t="s">
        <v>66</v>
      </c>
      <c r="J7" s="119" t="s">
        <v>122</v>
      </c>
      <c r="K7" s="119" t="s">
        <v>124</v>
      </c>
      <c r="L7" s="119" t="s">
        <v>66</v>
      </c>
      <c r="M7" s="119" t="s">
        <v>122</v>
      </c>
      <c r="N7" s="119" t="s">
        <v>124</v>
      </c>
      <c r="O7" s="119" t="s">
        <v>66</v>
      </c>
      <c r="P7" s="120" t="s">
        <v>66</v>
      </c>
      <c r="Q7" s="355"/>
      <c r="R7" s="358"/>
      <c r="S7" s="361"/>
    </row>
    <row r="8" spans="1:19" ht="19.5" customHeight="1" x14ac:dyDescent="0.2">
      <c r="A8" s="338" t="s">
        <v>94</v>
      </c>
      <c r="B8" s="341" t="s">
        <v>85</v>
      </c>
      <c r="C8" s="127" t="s">
        <v>119</v>
      </c>
      <c r="D8" s="127">
        <v>341040</v>
      </c>
      <c r="E8" s="127">
        <v>20720</v>
      </c>
      <c r="F8" s="127">
        <v>361760</v>
      </c>
      <c r="G8" s="127">
        <v>357311</v>
      </c>
      <c r="H8" s="127">
        <v>69000</v>
      </c>
      <c r="I8" s="127">
        <v>426311</v>
      </c>
      <c r="J8" s="127">
        <v>698351</v>
      </c>
      <c r="K8" s="127">
        <v>89720</v>
      </c>
      <c r="L8" s="127">
        <v>788071</v>
      </c>
      <c r="M8" s="127">
        <v>2000</v>
      </c>
      <c r="N8" s="127">
        <v>50</v>
      </c>
      <c r="O8" s="127">
        <v>2050</v>
      </c>
      <c r="P8" s="127">
        <f>L8+O8</f>
        <v>790121</v>
      </c>
      <c r="Q8" s="127" t="s">
        <v>121</v>
      </c>
      <c r="R8" s="344" t="s">
        <v>86</v>
      </c>
      <c r="S8" s="347" t="s">
        <v>36</v>
      </c>
    </row>
    <row r="9" spans="1:19" ht="19.5" customHeight="1" x14ac:dyDescent="0.2">
      <c r="A9" s="339"/>
      <c r="B9" s="342"/>
      <c r="C9" s="122" t="s">
        <v>104</v>
      </c>
      <c r="D9" s="122">
        <v>0</v>
      </c>
      <c r="E9" s="122">
        <v>0</v>
      </c>
      <c r="F9" s="122">
        <v>0</v>
      </c>
      <c r="G9" s="122">
        <v>0</v>
      </c>
      <c r="H9" s="122">
        <v>0</v>
      </c>
      <c r="I9" s="122">
        <v>0</v>
      </c>
      <c r="J9" s="122">
        <v>0</v>
      </c>
      <c r="K9" s="122">
        <v>0</v>
      </c>
      <c r="L9" s="122">
        <v>0</v>
      </c>
      <c r="M9" s="122">
        <v>0</v>
      </c>
      <c r="N9" s="122">
        <v>0</v>
      </c>
      <c r="O9" s="122">
        <v>0</v>
      </c>
      <c r="P9" s="122">
        <v>0</v>
      </c>
      <c r="Q9" s="122" t="s">
        <v>111</v>
      </c>
      <c r="R9" s="345"/>
      <c r="S9" s="347"/>
    </row>
    <row r="10" spans="1:19" ht="19.5" customHeight="1" thickBot="1" x14ac:dyDescent="0.25">
      <c r="A10" s="339"/>
      <c r="B10" s="343"/>
      <c r="C10" s="123" t="s">
        <v>65</v>
      </c>
      <c r="D10" s="124">
        <f>SUM(D8:D9)</f>
        <v>341040</v>
      </c>
      <c r="E10" s="124">
        <f t="shared" ref="E10:P10" si="0">SUM(E8:E9)</f>
        <v>20720</v>
      </c>
      <c r="F10" s="124">
        <f t="shared" si="0"/>
        <v>361760</v>
      </c>
      <c r="G10" s="124">
        <f t="shared" si="0"/>
        <v>357311</v>
      </c>
      <c r="H10" s="124">
        <f t="shared" si="0"/>
        <v>69000</v>
      </c>
      <c r="I10" s="124">
        <f t="shared" si="0"/>
        <v>426311</v>
      </c>
      <c r="J10" s="124">
        <f t="shared" si="0"/>
        <v>698351</v>
      </c>
      <c r="K10" s="124">
        <f t="shared" si="0"/>
        <v>89720</v>
      </c>
      <c r="L10" s="124">
        <f t="shared" si="0"/>
        <v>788071</v>
      </c>
      <c r="M10" s="124">
        <f t="shared" si="0"/>
        <v>2000</v>
      </c>
      <c r="N10" s="124">
        <f t="shared" si="0"/>
        <v>50</v>
      </c>
      <c r="O10" s="124">
        <f t="shared" si="0"/>
        <v>2050</v>
      </c>
      <c r="P10" s="124">
        <f t="shared" si="0"/>
        <v>790121</v>
      </c>
      <c r="Q10" s="123" t="s">
        <v>66</v>
      </c>
      <c r="R10" s="346"/>
      <c r="S10" s="347"/>
    </row>
    <row r="11" spans="1:19" ht="19.5" customHeight="1" x14ac:dyDescent="0.2">
      <c r="A11" s="339"/>
      <c r="B11" s="349" t="s">
        <v>88</v>
      </c>
      <c r="C11" s="121" t="s">
        <v>119</v>
      </c>
      <c r="D11" s="121">
        <v>126600</v>
      </c>
      <c r="E11" s="121">
        <v>0</v>
      </c>
      <c r="F11" s="121">
        <v>126600</v>
      </c>
      <c r="G11" s="121">
        <v>112035</v>
      </c>
      <c r="H11" s="121">
        <v>0</v>
      </c>
      <c r="I11" s="121">
        <v>112035</v>
      </c>
      <c r="J11" s="121">
        <v>238635</v>
      </c>
      <c r="K11" s="121">
        <v>0</v>
      </c>
      <c r="L11" s="121">
        <v>238635</v>
      </c>
      <c r="M11" s="121">
        <v>2500</v>
      </c>
      <c r="N11" s="121">
        <v>0</v>
      </c>
      <c r="O11" s="121">
        <v>2500</v>
      </c>
      <c r="P11" s="121">
        <v>241135</v>
      </c>
      <c r="Q11" s="121" t="s">
        <v>121</v>
      </c>
      <c r="R11" s="350" t="s">
        <v>89</v>
      </c>
      <c r="S11" s="347"/>
    </row>
    <row r="12" spans="1:19" ht="19.5" customHeight="1" x14ac:dyDescent="0.2">
      <c r="A12" s="339"/>
      <c r="B12" s="342"/>
      <c r="C12" s="122" t="s">
        <v>104</v>
      </c>
      <c r="D12" s="122">
        <v>0</v>
      </c>
      <c r="E12" s="122">
        <v>0</v>
      </c>
      <c r="F12" s="122">
        <v>0</v>
      </c>
      <c r="G12" s="122">
        <v>0</v>
      </c>
      <c r="H12" s="122">
        <v>0</v>
      </c>
      <c r="I12" s="122">
        <v>0</v>
      </c>
      <c r="J12" s="122">
        <v>0</v>
      </c>
      <c r="K12" s="122">
        <v>0</v>
      </c>
      <c r="L12" s="122">
        <v>0</v>
      </c>
      <c r="M12" s="122">
        <v>0</v>
      </c>
      <c r="N12" s="122">
        <v>0</v>
      </c>
      <c r="O12" s="122">
        <v>0</v>
      </c>
      <c r="P12" s="122">
        <v>0</v>
      </c>
      <c r="Q12" s="122" t="s">
        <v>111</v>
      </c>
      <c r="R12" s="345"/>
      <c r="S12" s="347"/>
    </row>
    <row r="13" spans="1:19" ht="19.5" customHeight="1" thickBot="1" x14ac:dyDescent="0.25">
      <c r="A13" s="339"/>
      <c r="B13" s="343"/>
      <c r="C13" s="123" t="s">
        <v>65</v>
      </c>
      <c r="D13" s="124">
        <f>SUM(D11:D12)</f>
        <v>126600</v>
      </c>
      <c r="E13" s="124">
        <f t="shared" ref="E13:P13" si="1">SUM(E11:E12)</f>
        <v>0</v>
      </c>
      <c r="F13" s="124">
        <f t="shared" si="1"/>
        <v>126600</v>
      </c>
      <c r="G13" s="124">
        <f t="shared" si="1"/>
        <v>112035</v>
      </c>
      <c r="H13" s="124">
        <f t="shared" si="1"/>
        <v>0</v>
      </c>
      <c r="I13" s="124">
        <f t="shared" si="1"/>
        <v>112035</v>
      </c>
      <c r="J13" s="124">
        <f t="shared" si="1"/>
        <v>238635</v>
      </c>
      <c r="K13" s="124">
        <f t="shared" si="1"/>
        <v>0</v>
      </c>
      <c r="L13" s="124">
        <f t="shared" si="1"/>
        <v>238635</v>
      </c>
      <c r="M13" s="124">
        <f t="shared" si="1"/>
        <v>2500</v>
      </c>
      <c r="N13" s="124">
        <f t="shared" si="1"/>
        <v>0</v>
      </c>
      <c r="O13" s="124">
        <f t="shared" si="1"/>
        <v>2500</v>
      </c>
      <c r="P13" s="124">
        <f t="shared" si="1"/>
        <v>241135</v>
      </c>
      <c r="Q13" s="123" t="s">
        <v>66</v>
      </c>
      <c r="R13" s="346"/>
      <c r="S13" s="347"/>
    </row>
    <row r="14" spans="1:19" ht="19.5" customHeight="1" x14ac:dyDescent="0.2">
      <c r="A14" s="339"/>
      <c r="B14" s="341" t="s">
        <v>90</v>
      </c>
      <c r="C14" s="127" t="s">
        <v>119</v>
      </c>
      <c r="D14" s="128">
        <f>D8+D11</f>
        <v>467640</v>
      </c>
      <c r="E14" s="128">
        <f t="shared" ref="E14:P14" si="2">E8+E11</f>
        <v>20720</v>
      </c>
      <c r="F14" s="128">
        <f t="shared" si="2"/>
        <v>488360</v>
      </c>
      <c r="G14" s="128">
        <f t="shared" si="2"/>
        <v>469346</v>
      </c>
      <c r="H14" s="128">
        <f t="shared" si="2"/>
        <v>69000</v>
      </c>
      <c r="I14" s="128">
        <f t="shared" si="2"/>
        <v>538346</v>
      </c>
      <c r="J14" s="128">
        <f t="shared" si="2"/>
        <v>936986</v>
      </c>
      <c r="K14" s="128">
        <f t="shared" si="2"/>
        <v>89720</v>
      </c>
      <c r="L14" s="128">
        <f t="shared" si="2"/>
        <v>1026706</v>
      </c>
      <c r="M14" s="128">
        <f t="shared" si="2"/>
        <v>4500</v>
      </c>
      <c r="N14" s="128">
        <f t="shared" si="2"/>
        <v>50</v>
      </c>
      <c r="O14" s="128">
        <f t="shared" si="2"/>
        <v>4550</v>
      </c>
      <c r="P14" s="128">
        <f t="shared" si="2"/>
        <v>1031256</v>
      </c>
      <c r="Q14" s="127" t="s">
        <v>121</v>
      </c>
      <c r="R14" s="344" t="s">
        <v>66</v>
      </c>
      <c r="S14" s="347"/>
    </row>
    <row r="15" spans="1:19" ht="19.5" customHeight="1" x14ac:dyDescent="0.2">
      <c r="A15" s="339"/>
      <c r="B15" s="342"/>
      <c r="C15" s="122" t="s">
        <v>104</v>
      </c>
      <c r="D15" s="126">
        <f>D9+D12</f>
        <v>0</v>
      </c>
      <c r="E15" s="126">
        <f t="shared" ref="E15:P15" si="3">E9+E12</f>
        <v>0</v>
      </c>
      <c r="F15" s="126">
        <f t="shared" si="3"/>
        <v>0</v>
      </c>
      <c r="G15" s="126">
        <f t="shared" si="3"/>
        <v>0</v>
      </c>
      <c r="H15" s="126">
        <f t="shared" si="3"/>
        <v>0</v>
      </c>
      <c r="I15" s="126">
        <f t="shared" si="3"/>
        <v>0</v>
      </c>
      <c r="J15" s="126">
        <f t="shared" si="3"/>
        <v>0</v>
      </c>
      <c r="K15" s="126">
        <f t="shared" si="3"/>
        <v>0</v>
      </c>
      <c r="L15" s="126">
        <f t="shared" si="3"/>
        <v>0</v>
      </c>
      <c r="M15" s="126">
        <f t="shared" si="3"/>
        <v>0</v>
      </c>
      <c r="N15" s="126">
        <f t="shared" si="3"/>
        <v>0</v>
      </c>
      <c r="O15" s="126">
        <f t="shared" si="3"/>
        <v>0</v>
      </c>
      <c r="P15" s="126">
        <f t="shared" si="3"/>
        <v>0</v>
      </c>
      <c r="Q15" s="122" t="s">
        <v>111</v>
      </c>
      <c r="R15" s="345"/>
      <c r="S15" s="347"/>
    </row>
    <row r="16" spans="1:19" ht="19.5" customHeight="1" thickBot="1" x14ac:dyDescent="0.25">
      <c r="A16" s="340"/>
      <c r="B16" s="343"/>
      <c r="C16" s="123" t="s">
        <v>65</v>
      </c>
      <c r="D16" s="124">
        <f>SUM(D14:D15)</f>
        <v>467640</v>
      </c>
      <c r="E16" s="124">
        <f t="shared" ref="E16:P16" si="4">SUM(E14:E15)</f>
        <v>20720</v>
      </c>
      <c r="F16" s="124">
        <f t="shared" si="4"/>
        <v>488360</v>
      </c>
      <c r="G16" s="124">
        <f t="shared" si="4"/>
        <v>469346</v>
      </c>
      <c r="H16" s="124">
        <f t="shared" si="4"/>
        <v>69000</v>
      </c>
      <c r="I16" s="124">
        <f t="shared" si="4"/>
        <v>538346</v>
      </c>
      <c r="J16" s="124">
        <f t="shared" si="4"/>
        <v>936986</v>
      </c>
      <c r="K16" s="124">
        <f t="shared" si="4"/>
        <v>89720</v>
      </c>
      <c r="L16" s="124">
        <f t="shared" si="4"/>
        <v>1026706</v>
      </c>
      <c r="M16" s="124">
        <f t="shared" si="4"/>
        <v>4500</v>
      </c>
      <c r="N16" s="124">
        <f t="shared" si="4"/>
        <v>50</v>
      </c>
      <c r="O16" s="124">
        <f t="shared" si="4"/>
        <v>4550</v>
      </c>
      <c r="P16" s="124">
        <f t="shared" si="4"/>
        <v>1031256</v>
      </c>
      <c r="Q16" s="123" t="s">
        <v>66</v>
      </c>
      <c r="R16" s="346"/>
      <c r="S16" s="348"/>
    </row>
    <row r="17" spans="1:20" ht="31.5" customHeight="1" x14ac:dyDescent="0.2">
      <c r="A17" s="363" t="s">
        <v>37</v>
      </c>
      <c r="B17" s="349" t="s">
        <v>85</v>
      </c>
      <c r="C17" s="121" t="s">
        <v>119</v>
      </c>
      <c r="D17" s="121">
        <v>241120</v>
      </c>
      <c r="E17" s="121">
        <v>9600</v>
      </c>
      <c r="F17" s="121">
        <v>250720</v>
      </c>
      <c r="G17" s="121">
        <v>252040</v>
      </c>
      <c r="H17" s="121">
        <v>26000</v>
      </c>
      <c r="I17" s="121">
        <v>278040</v>
      </c>
      <c r="J17" s="121">
        <v>493160</v>
      </c>
      <c r="K17" s="121">
        <v>35600</v>
      </c>
      <c r="L17" s="121">
        <v>528760</v>
      </c>
      <c r="M17" s="121">
        <v>2120</v>
      </c>
      <c r="N17" s="121">
        <v>40</v>
      </c>
      <c r="O17" s="121">
        <v>2160</v>
      </c>
      <c r="P17" s="121">
        <v>530920</v>
      </c>
      <c r="Q17" s="121" t="s">
        <v>121</v>
      </c>
      <c r="R17" s="350" t="s">
        <v>86</v>
      </c>
      <c r="S17" s="364" t="s">
        <v>38</v>
      </c>
      <c r="T17" s="150"/>
    </row>
    <row r="18" spans="1:20" ht="27" customHeight="1" x14ac:dyDescent="0.2">
      <c r="A18" s="339"/>
      <c r="B18" s="342"/>
      <c r="C18" s="122" t="s">
        <v>104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v>0</v>
      </c>
      <c r="J18" s="122">
        <v>0</v>
      </c>
      <c r="K18" s="122">
        <v>0</v>
      </c>
      <c r="L18" s="122">
        <v>0</v>
      </c>
      <c r="M18" s="122">
        <v>0</v>
      </c>
      <c r="N18" s="122">
        <v>0</v>
      </c>
      <c r="O18" s="122">
        <v>0</v>
      </c>
      <c r="P18" s="122">
        <v>0</v>
      </c>
      <c r="Q18" s="122" t="s">
        <v>111</v>
      </c>
      <c r="R18" s="345"/>
      <c r="S18" s="347"/>
      <c r="T18" s="150"/>
    </row>
    <row r="19" spans="1:20" ht="31.5" customHeight="1" thickBot="1" x14ac:dyDescent="0.25">
      <c r="A19" s="340"/>
      <c r="B19" s="343"/>
      <c r="C19" s="123" t="s">
        <v>65</v>
      </c>
      <c r="D19" s="124">
        <f>SUM(D17:D18)</f>
        <v>241120</v>
      </c>
      <c r="E19" s="124">
        <f t="shared" ref="E19:P19" si="5">SUM(E17:E18)</f>
        <v>9600</v>
      </c>
      <c r="F19" s="124">
        <f t="shared" si="5"/>
        <v>250720</v>
      </c>
      <c r="G19" s="124">
        <f t="shared" si="5"/>
        <v>252040</v>
      </c>
      <c r="H19" s="124">
        <f t="shared" si="5"/>
        <v>26000</v>
      </c>
      <c r="I19" s="124">
        <f t="shared" si="5"/>
        <v>278040</v>
      </c>
      <c r="J19" s="124">
        <f t="shared" si="5"/>
        <v>493160</v>
      </c>
      <c r="K19" s="124">
        <f t="shared" si="5"/>
        <v>35600</v>
      </c>
      <c r="L19" s="124">
        <f t="shared" si="5"/>
        <v>528760</v>
      </c>
      <c r="M19" s="124">
        <f t="shared" si="5"/>
        <v>2120</v>
      </c>
      <c r="N19" s="124">
        <f t="shared" si="5"/>
        <v>40</v>
      </c>
      <c r="O19" s="124">
        <f t="shared" si="5"/>
        <v>2160</v>
      </c>
      <c r="P19" s="124">
        <f t="shared" si="5"/>
        <v>530920</v>
      </c>
      <c r="Q19" s="123" t="s">
        <v>66</v>
      </c>
      <c r="R19" s="346"/>
      <c r="S19" s="348"/>
      <c r="T19" s="150"/>
    </row>
    <row r="20" spans="1:20" ht="31.5" customHeight="1" x14ac:dyDescent="0.2">
      <c r="A20" s="338" t="s">
        <v>39</v>
      </c>
      <c r="B20" s="341" t="s">
        <v>85</v>
      </c>
      <c r="C20" s="127" t="s">
        <v>119</v>
      </c>
      <c r="D20" s="127">
        <v>13200</v>
      </c>
      <c r="E20" s="127">
        <v>0</v>
      </c>
      <c r="F20" s="127">
        <v>13200</v>
      </c>
      <c r="G20" s="127">
        <v>0</v>
      </c>
      <c r="H20" s="127">
        <v>0</v>
      </c>
      <c r="I20" s="127">
        <v>0</v>
      </c>
      <c r="J20" s="127">
        <v>13200</v>
      </c>
      <c r="K20" s="127">
        <v>0</v>
      </c>
      <c r="L20" s="127">
        <v>13200</v>
      </c>
      <c r="M20" s="127">
        <v>400</v>
      </c>
      <c r="N20" s="127">
        <v>0</v>
      </c>
      <c r="O20" s="127">
        <v>400</v>
      </c>
      <c r="P20" s="127">
        <v>13600</v>
      </c>
      <c r="Q20" s="127" t="s">
        <v>121</v>
      </c>
      <c r="R20" s="344" t="s">
        <v>86</v>
      </c>
      <c r="S20" s="362" t="s">
        <v>40</v>
      </c>
      <c r="T20" s="150"/>
    </row>
    <row r="21" spans="1:20" ht="38.25" customHeight="1" x14ac:dyDescent="0.2">
      <c r="A21" s="339"/>
      <c r="B21" s="342"/>
      <c r="C21" s="122" t="s">
        <v>104</v>
      </c>
      <c r="D21" s="122">
        <v>0</v>
      </c>
      <c r="E21" s="122">
        <v>0</v>
      </c>
      <c r="F21" s="122">
        <v>0</v>
      </c>
      <c r="G21" s="122">
        <v>0</v>
      </c>
      <c r="H21" s="122">
        <v>0</v>
      </c>
      <c r="I21" s="122">
        <v>0</v>
      </c>
      <c r="J21" s="122">
        <v>0</v>
      </c>
      <c r="K21" s="122">
        <v>0</v>
      </c>
      <c r="L21" s="122">
        <v>0</v>
      </c>
      <c r="M21" s="122">
        <v>0</v>
      </c>
      <c r="N21" s="122">
        <v>0</v>
      </c>
      <c r="O21" s="122">
        <v>0</v>
      </c>
      <c r="P21" s="122">
        <v>0</v>
      </c>
      <c r="Q21" s="122" t="s">
        <v>111</v>
      </c>
      <c r="R21" s="345"/>
      <c r="S21" s="347"/>
      <c r="T21" s="150"/>
    </row>
    <row r="22" spans="1:20" ht="31.5" customHeight="1" thickBot="1" x14ac:dyDescent="0.25">
      <c r="A22" s="340"/>
      <c r="B22" s="343"/>
      <c r="C22" s="123" t="s">
        <v>65</v>
      </c>
      <c r="D22" s="124">
        <f>SUM(D20:D21)</f>
        <v>13200</v>
      </c>
      <c r="E22" s="124">
        <f t="shared" ref="E22:P22" si="6">SUM(E20:E21)</f>
        <v>0</v>
      </c>
      <c r="F22" s="124">
        <f t="shared" si="6"/>
        <v>13200</v>
      </c>
      <c r="G22" s="124">
        <f t="shared" si="6"/>
        <v>0</v>
      </c>
      <c r="H22" s="124">
        <f t="shared" si="6"/>
        <v>0</v>
      </c>
      <c r="I22" s="124">
        <f t="shared" si="6"/>
        <v>0</v>
      </c>
      <c r="J22" s="124">
        <f t="shared" si="6"/>
        <v>13200</v>
      </c>
      <c r="K22" s="124">
        <f t="shared" si="6"/>
        <v>0</v>
      </c>
      <c r="L22" s="124">
        <f t="shared" si="6"/>
        <v>13200</v>
      </c>
      <c r="M22" s="124">
        <f t="shared" si="6"/>
        <v>400</v>
      </c>
      <c r="N22" s="124">
        <f t="shared" si="6"/>
        <v>0</v>
      </c>
      <c r="O22" s="124">
        <f t="shared" si="6"/>
        <v>400</v>
      </c>
      <c r="P22" s="124">
        <f t="shared" si="6"/>
        <v>13600</v>
      </c>
      <c r="Q22" s="123" t="s">
        <v>66</v>
      </c>
      <c r="R22" s="346"/>
      <c r="S22" s="348"/>
      <c r="T22" s="150"/>
    </row>
    <row r="23" spans="1:20" ht="21.75" customHeight="1" x14ac:dyDescent="0.2">
      <c r="A23" s="322" t="s">
        <v>174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150"/>
    </row>
    <row r="24" spans="1:20" ht="19.5" customHeight="1" x14ac:dyDescent="0.2">
      <c r="A24" s="323" t="s">
        <v>175</v>
      </c>
      <c r="B24" s="323"/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150"/>
    </row>
    <row r="25" spans="1:20" ht="16.5" customHeight="1" thickBot="1" x14ac:dyDescent="0.25">
      <c r="A25" s="324" t="s">
        <v>136</v>
      </c>
      <c r="B25" s="324"/>
      <c r="C25" s="324"/>
      <c r="D25" s="324"/>
      <c r="E25" s="118" t="s">
        <v>128</v>
      </c>
      <c r="F25" s="118"/>
      <c r="G25" s="131"/>
      <c r="H25" s="131"/>
      <c r="I25" s="131"/>
      <c r="J25" s="131"/>
      <c r="K25" s="131"/>
      <c r="L25" s="131"/>
      <c r="M25" s="131"/>
      <c r="N25" s="325" t="s">
        <v>129</v>
      </c>
      <c r="O25" s="325"/>
      <c r="P25" s="326" t="s">
        <v>137</v>
      </c>
      <c r="Q25" s="326"/>
      <c r="R25" s="326"/>
      <c r="S25" s="326"/>
      <c r="T25" s="150"/>
    </row>
    <row r="26" spans="1:20" ht="22.5" customHeight="1" x14ac:dyDescent="0.2">
      <c r="A26" s="327" t="s">
        <v>19</v>
      </c>
      <c r="B26" s="330" t="s">
        <v>69</v>
      </c>
      <c r="C26" s="333" t="s">
        <v>130</v>
      </c>
      <c r="D26" s="336" t="s">
        <v>149</v>
      </c>
      <c r="E26" s="336"/>
      <c r="F26" s="336"/>
      <c r="G26" s="336"/>
      <c r="H26" s="336"/>
      <c r="I26" s="336"/>
      <c r="J26" s="336"/>
      <c r="K26" s="336"/>
      <c r="L26" s="336"/>
      <c r="M26" s="336" t="s">
        <v>164</v>
      </c>
      <c r="N26" s="336"/>
      <c r="O26" s="336"/>
      <c r="P26" s="351" t="s">
        <v>131</v>
      </c>
      <c r="Q26" s="353" t="s">
        <v>132</v>
      </c>
      <c r="R26" s="365" t="s">
        <v>76</v>
      </c>
      <c r="S26" s="368" t="s">
        <v>133</v>
      </c>
      <c r="T26" s="150"/>
    </row>
    <row r="27" spans="1:20" ht="22.5" customHeight="1" x14ac:dyDescent="0.2">
      <c r="A27" s="328"/>
      <c r="B27" s="331"/>
      <c r="C27" s="334"/>
      <c r="D27" s="337" t="s">
        <v>150</v>
      </c>
      <c r="E27" s="337"/>
      <c r="F27" s="337"/>
      <c r="G27" s="352" t="s">
        <v>151</v>
      </c>
      <c r="H27" s="352"/>
      <c r="I27" s="352"/>
      <c r="J27" s="337" t="s">
        <v>152</v>
      </c>
      <c r="K27" s="337"/>
      <c r="L27" s="337"/>
      <c r="M27" s="337"/>
      <c r="N27" s="337"/>
      <c r="O27" s="337"/>
      <c r="P27" s="352"/>
      <c r="Q27" s="354"/>
      <c r="R27" s="366"/>
      <c r="S27" s="369"/>
      <c r="T27" s="150"/>
    </row>
    <row r="28" spans="1:20" ht="22.5" customHeight="1" x14ac:dyDescent="0.2">
      <c r="A28" s="328"/>
      <c r="B28" s="331"/>
      <c r="C28" s="334"/>
      <c r="D28" s="145" t="s">
        <v>157</v>
      </c>
      <c r="E28" s="145" t="s">
        <v>134</v>
      </c>
      <c r="F28" s="145" t="s">
        <v>163</v>
      </c>
      <c r="G28" s="145" t="s">
        <v>157</v>
      </c>
      <c r="H28" s="145" t="s">
        <v>134</v>
      </c>
      <c r="I28" s="145" t="s">
        <v>90</v>
      </c>
      <c r="J28" s="145" t="s">
        <v>157</v>
      </c>
      <c r="K28" s="145" t="s">
        <v>134</v>
      </c>
      <c r="L28" s="145" t="s">
        <v>90</v>
      </c>
      <c r="M28" s="145" t="s">
        <v>157</v>
      </c>
      <c r="N28" s="145" t="s">
        <v>135</v>
      </c>
      <c r="O28" s="145" t="s">
        <v>90</v>
      </c>
      <c r="P28" s="352"/>
      <c r="Q28" s="354"/>
      <c r="R28" s="366"/>
      <c r="S28" s="369"/>
      <c r="T28" s="150"/>
    </row>
    <row r="29" spans="1:20" ht="22.5" customHeight="1" thickBot="1" x14ac:dyDescent="0.25">
      <c r="A29" s="329"/>
      <c r="B29" s="332"/>
      <c r="C29" s="335"/>
      <c r="D29" s="146" t="s">
        <v>122</v>
      </c>
      <c r="E29" s="146" t="s">
        <v>124</v>
      </c>
      <c r="F29" s="146" t="s">
        <v>66</v>
      </c>
      <c r="G29" s="146" t="s">
        <v>122</v>
      </c>
      <c r="H29" s="146" t="s">
        <v>124</v>
      </c>
      <c r="I29" s="146" t="s">
        <v>66</v>
      </c>
      <c r="J29" s="146" t="s">
        <v>122</v>
      </c>
      <c r="K29" s="146" t="s">
        <v>124</v>
      </c>
      <c r="L29" s="146" t="s">
        <v>66</v>
      </c>
      <c r="M29" s="146" t="s">
        <v>122</v>
      </c>
      <c r="N29" s="146" t="s">
        <v>124</v>
      </c>
      <c r="O29" s="146" t="s">
        <v>66</v>
      </c>
      <c r="P29" s="147" t="s">
        <v>66</v>
      </c>
      <c r="Q29" s="355"/>
      <c r="R29" s="367"/>
      <c r="S29" s="370"/>
      <c r="T29" s="150"/>
    </row>
    <row r="30" spans="1:20" ht="18.95" customHeight="1" x14ac:dyDescent="0.2">
      <c r="A30" s="363" t="s">
        <v>41</v>
      </c>
      <c r="B30" s="349" t="s">
        <v>85</v>
      </c>
      <c r="C30" s="121" t="s">
        <v>119</v>
      </c>
      <c r="D30" s="121">
        <v>55800</v>
      </c>
      <c r="E30" s="121">
        <v>0</v>
      </c>
      <c r="F30" s="121">
        <v>55800</v>
      </c>
      <c r="G30" s="121">
        <v>43800</v>
      </c>
      <c r="H30" s="121">
        <v>0</v>
      </c>
      <c r="I30" s="121">
        <v>43800</v>
      </c>
      <c r="J30" s="121">
        <v>99600</v>
      </c>
      <c r="K30" s="121">
        <v>0</v>
      </c>
      <c r="L30" s="121">
        <v>99600</v>
      </c>
      <c r="M30" s="121">
        <v>900</v>
      </c>
      <c r="N30" s="121">
        <v>0</v>
      </c>
      <c r="O30" s="121">
        <v>900</v>
      </c>
      <c r="P30" s="121">
        <v>100500</v>
      </c>
      <c r="Q30" s="121" t="s">
        <v>121</v>
      </c>
      <c r="R30" s="350" t="s">
        <v>86</v>
      </c>
      <c r="S30" s="371" t="s">
        <v>42</v>
      </c>
      <c r="T30" s="150"/>
    </row>
    <row r="31" spans="1:20" ht="26.25" customHeight="1" x14ac:dyDescent="0.2">
      <c r="A31" s="339"/>
      <c r="B31" s="342"/>
      <c r="C31" s="122" t="s">
        <v>104</v>
      </c>
      <c r="D31" s="122">
        <v>0</v>
      </c>
      <c r="E31" s="122">
        <v>0</v>
      </c>
      <c r="F31" s="122">
        <v>0</v>
      </c>
      <c r="G31" s="122">
        <v>18000</v>
      </c>
      <c r="H31" s="122">
        <v>0</v>
      </c>
      <c r="I31" s="122">
        <v>18000</v>
      </c>
      <c r="J31" s="122">
        <v>18000</v>
      </c>
      <c r="K31" s="122">
        <v>0</v>
      </c>
      <c r="L31" s="122">
        <v>18000</v>
      </c>
      <c r="M31" s="122">
        <v>0</v>
      </c>
      <c r="N31" s="122">
        <v>0</v>
      </c>
      <c r="O31" s="122">
        <v>0</v>
      </c>
      <c r="P31" s="122">
        <v>18000</v>
      </c>
      <c r="Q31" s="122" t="s">
        <v>111</v>
      </c>
      <c r="R31" s="345"/>
      <c r="S31" s="372"/>
      <c r="T31" s="150"/>
    </row>
    <row r="32" spans="1:20" ht="18.95" customHeight="1" thickBot="1" x14ac:dyDescent="0.25">
      <c r="A32" s="339"/>
      <c r="B32" s="343"/>
      <c r="C32" s="123" t="s">
        <v>65</v>
      </c>
      <c r="D32" s="124">
        <f>SUM(D30:D31)</f>
        <v>55800</v>
      </c>
      <c r="E32" s="124">
        <f t="shared" ref="E32:P32" si="7">SUM(E30:E31)</f>
        <v>0</v>
      </c>
      <c r="F32" s="124">
        <f t="shared" si="7"/>
        <v>55800</v>
      </c>
      <c r="G32" s="124">
        <f t="shared" si="7"/>
        <v>61800</v>
      </c>
      <c r="H32" s="124">
        <f t="shared" si="7"/>
        <v>0</v>
      </c>
      <c r="I32" s="124">
        <f t="shared" si="7"/>
        <v>61800</v>
      </c>
      <c r="J32" s="124">
        <f t="shared" si="7"/>
        <v>117600</v>
      </c>
      <c r="K32" s="124">
        <f t="shared" si="7"/>
        <v>0</v>
      </c>
      <c r="L32" s="124">
        <f t="shared" si="7"/>
        <v>117600</v>
      </c>
      <c r="M32" s="124">
        <f t="shared" si="7"/>
        <v>900</v>
      </c>
      <c r="N32" s="124">
        <f t="shared" si="7"/>
        <v>0</v>
      </c>
      <c r="O32" s="124">
        <f t="shared" si="7"/>
        <v>900</v>
      </c>
      <c r="P32" s="124">
        <f t="shared" si="7"/>
        <v>118500</v>
      </c>
      <c r="Q32" s="123" t="s">
        <v>66</v>
      </c>
      <c r="R32" s="346"/>
      <c r="S32" s="372"/>
      <c r="T32" s="150"/>
    </row>
    <row r="33" spans="1:20" ht="18.95" customHeight="1" x14ac:dyDescent="0.2">
      <c r="A33" s="339"/>
      <c r="B33" s="349" t="s">
        <v>97</v>
      </c>
      <c r="C33" s="121" t="s">
        <v>119</v>
      </c>
      <c r="D33" s="121">
        <v>238200</v>
      </c>
      <c r="E33" s="121">
        <v>23400</v>
      </c>
      <c r="F33" s="121">
        <f>SUM(D33:E33)</f>
        <v>261600</v>
      </c>
      <c r="G33" s="121">
        <v>324600</v>
      </c>
      <c r="H33" s="121">
        <v>27000</v>
      </c>
      <c r="I33" s="121">
        <f>G33+H33</f>
        <v>351600</v>
      </c>
      <c r="J33" s="121">
        <v>562800</v>
      </c>
      <c r="K33" s="121">
        <v>50400</v>
      </c>
      <c r="L33" s="121">
        <f>J33+K33</f>
        <v>613200</v>
      </c>
      <c r="M33" s="121">
        <v>0</v>
      </c>
      <c r="N33" s="121">
        <v>0</v>
      </c>
      <c r="O33" s="121">
        <v>0</v>
      </c>
      <c r="P33" s="121">
        <f>L33</f>
        <v>613200</v>
      </c>
      <c r="Q33" s="121" t="s">
        <v>121</v>
      </c>
      <c r="R33" s="350" t="s">
        <v>98</v>
      </c>
      <c r="S33" s="372"/>
      <c r="T33" s="150"/>
    </row>
    <row r="34" spans="1:20" ht="18.95" customHeight="1" x14ac:dyDescent="0.2">
      <c r="A34" s="339"/>
      <c r="B34" s="342"/>
      <c r="C34" s="122" t="s">
        <v>104</v>
      </c>
      <c r="D34" s="122">
        <v>16800</v>
      </c>
      <c r="E34" s="122">
        <v>0</v>
      </c>
      <c r="F34" s="122">
        <f>SUM(D34:E34)</f>
        <v>16800</v>
      </c>
      <c r="G34" s="122">
        <v>0</v>
      </c>
      <c r="H34" s="122">
        <v>0</v>
      </c>
      <c r="I34" s="122">
        <v>0</v>
      </c>
      <c r="J34" s="122">
        <v>16800</v>
      </c>
      <c r="K34" s="122">
        <v>0</v>
      </c>
      <c r="L34" s="122">
        <v>16800</v>
      </c>
      <c r="M34" s="122">
        <v>0</v>
      </c>
      <c r="N34" s="122">
        <v>0</v>
      </c>
      <c r="O34" s="122">
        <v>0</v>
      </c>
      <c r="P34" s="122">
        <v>16800</v>
      </c>
      <c r="Q34" s="122" t="s">
        <v>111</v>
      </c>
      <c r="R34" s="345"/>
      <c r="S34" s="372"/>
      <c r="T34" s="150"/>
    </row>
    <row r="35" spans="1:20" ht="18.95" customHeight="1" thickBot="1" x14ac:dyDescent="0.25">
      <c r="A35" s="339"/>
      <c r="B35" s="343"/>
      <c r="C35" s="123" t="s">
        <v>65</v>
      </c>
      <c r="D35" s="124">
        <f>SUM(D33:D34)</f>
        <v>255000</v>
      </c>
      <c r="E35" s="124">
        <f t="shared" ref="E35:P35" si="8">SUM(E33:E34)</f>
        <v>23400</v>
      </c>
      <c r="F35" s="124">
        <f t="shared" si="8"/>
        <v>278400</v>
      </c>
      <c r="G35" s="124">
        <f t="shared" si="8"/>
        <v>324600</v>
      </c>
      <c r="H35" s="124">
        <f t="shared" si="8"/>
        <v>27000</v>
      </c>
      <c r="I35" s="124">
        <f t="shared" si="8"/>
        <v>351600</v>
      </c>
      <c r="J35" s="124">
        <f t="shared" si="8"/>
        <v>579600</v>
      </c>
      <c r="K35" s="124">
        <f t="shared" si="8"/>
        <v>50400</v>
      </c>
      <c r="L35" s="124">
        <f t="shared" si="8"/>
        <v>630000</v>
      </c>
      <c r="M35" s="124">
        <f t="shared" si="8"/>
        <v>0</v>
      </c>
      <c r="N35" s="124">
        <f t="shared" si="8"/>
        <v>0</v>
      </c>
      <c r="O35" s="124">
        <f t="shared" si="8"/>
        <v>0</v>
      </c>
      <c r="P35" s="124">
        <f t="shared" si="8"/>
        <v>630000</v>
      </c>
      <c r="Q35" s="123" t="s">
        <v>66</v>
      </c>
      <c r="R35" s="346"/>
      <c r="S35" s="372"/>
      <c r="T35" s="150"/>
    </row>
    <row r="36" spans="1:20" ht="18.95" customHeight="1" x14ac:dyDescent="0.2">
      <c r="A36" s="339"/>
      <c r="B36" s="341" t="s">
        <v>90</v>
      </c>
      <c r="C36" s="127" t="s">
        <v>119</v>
      </c>
      <c r="D36" s="128">
        <f>D30+D33</f>
        <v>294000</v>
      </c>
      <c r="E36" s="128">
        <f t="shared" ref="E36:P36" si="9">E30+E33</f>
        <v>23400</v>
      </c>
      <c r="F36" s="128">
        <f t="shared" si="9"/>
        <v>317400</v>
      </c>
      <c r="G36" s="128">
        <f t="shared" si="9"/>
        <v>368400</v>
      </c>
      <c r="H36" s="128">
        <f t="shared" si="9"/>
        <v>27000</v>
      </c>
      <c r="I36" s="128">
        <f t="shared" si="9"/>
        <v>395400</v>
      </c>
      <c r="J36" s="128">
        <f t="shared" si="9"/>
        <v>662400</v>
      </c>
      <c r="K36" s="128">
        <f t="shared" si="9"/>
        <v>50400</v>
      </c>
      <c r="L36" s="128">
        <f t="shared" si="9"/>
        <v>712800</v>
      </c>
      <c r="M36" s="128">
        <f t="shared" si="9"/>
        <v>900</v>
      </c>
      <c r="N36" s="128">
        <f t="shared" si="9"/>
        <v>0</v>
      </c>
      <c r="O36" s="128">
        <f t="shared" si="9"/>
        <v>900</v>
      </c>
      <c r="P36" s="128">
        <f t="shared" si="9"/>
        <v>713700</v>
      </c>
      <c r="Q36" s="127" t="s">
        <v>121</v>
      </c>
      <c r="R36" s="344" t="s">
        <v>66</v>
      </c>
      <c r="S36" s="372"/>
      <c r="T36" s="150"/>
    </row>
    <row r="37" spans="1:20" ht="27.75" customHeight="1" x14ac:dyDescent="0.2">
      <c r="A37" s="339"/>
      <c r="B37" s="342"/>
      <c r="C37" s="122" t="s">
        <v>104</v>
      </c>
      <c r="D37" s="126">
        <f>D31+D34</f>
        <v>16800</v>
      </c>
      <c r="E37" s="126">
        <f t="shared" ref="E37:P37" si="10">E31+E34</f>
        <v>0</v>
      </c>
      <c r="F37" s="126">
        <f t="shared" si="10"/>
        <v>16800</v>
      </c>
      <c r="G37" s="126">
        <f t="shared" si="10"/>
        <v>18000</v>
      </c>
      <c r="H37" s="126">
        <f t="shared" si="10"/>
        <v>0</v>
      </c>
      <c r="I37" s="126">
        <f t="shared" si="10"/>
        <v>18000</v>
      </c>
      <c r="J37" s="126">
        <f t="shared" si="10"/>
        <v>34800</v>
      </c>
      <c r="K37" s="126">
        <f t="shared" si="10"/>
        <v>0</v>
      </c>
      <c r="L37" s="126">
        <f t="shared" si="10"/>
        <v>34800</v>
      </c>
      <c r="M37" s="126">
        <f t="shared" si="10"/>
        <v>0</v>
      </c>
      <c r="N37" s="126">
        <f t="shared" si="10"/>
        <v>0</v>
      </c>
      <c r="O37" s="126">
        <f t="shared" si="10"/>
        <v>0</v>
      </c>
      <c r="P37" s="126">
        <f t="shared" si="10"/>
        <v>34800</v>
      </c>
      <c r="Q37" s="122" t="s">
        <v>111</v>
      </c>
      <c r="R37" s="345"/>
      <c r="S37" s="372"/>
      <c r="T37" s="150"/>
    </row>
    <row r="38" spans="1:20" ht="27.75" customHeight="1" thickBot="1" x14ac:dyDescent="0.25">
      <c r="A38" s="340"/>
      <c r="B38" s="343"/>
      <c r="C38" s="123" t="s">
        <v>65</v>
      </c>
      <c r="D38" s="124">
        <f>SUM(D36:D37)</f>
        <v>310800</v>
      </c>
      <c r="E38" s="124">
        <f t="shared" ref="E38:P38" si="11">SUM(E36:E37)</f>
        <v>23400</v>
      </c>
      <c r="F38" s="124">
        <f t="shared" si="11"/>
        <v>334200</v>
      </c>
      <c r="G38" s="124">
        <f t="shared" si="11"/>
        <v>386400</v>
      </c>
      <c r="H38" s="124">
        <f t="shared" si="11"/>
        <v>27000</v>
      </c>
      <c r="I38" s="124">
        <f t="shared" si="11"/>
        <v>413400</v>
      </c>
      <c r="J38" s="124">
        <f t="shared" si="11"/>
        <v>697200</v>
      </c>
      <c r="K38" s="124">
        <f t="shared" si="11"/>
        <v>50400</v>
      </c>
      <c r="L38" s="124">
        <f t="shared" si="11"/>
        <v>747600</v>
      </c>
      <c r="M38" s="124">
        <f t="shared" si="11"/>
        <v>900</v>
      </c>
      <c r="N38" s="124">
        <f t="shared" si="11"/>
        <v>0</v>
      </c>
      <c r="O38" s="124">
        <f t="shared" si="11"/>
        <v>900</v>
      </c>
      <c r="P38" s="124">
        <f t="shared" si="11"/>
        <v>748500</v>
      </c>
      <c r="Q38" s="123" t="s">
        <v>66</v>
      </c>
      <c r="R38" s="346"/>
      <c r="S38" s="373"/>
      <c r="T38" s="150"/>
    </row>
    <row r="39" spans="1:20" ht="18.95" customHeight="1" x14ac:dyDescent="0.2">
      <c r="A39" s="338" t="s">
        <v>43</v>
      </c>
      <c r="B39" s="349" t="s">
        <v>85</v>
      </c>
      <c r="C39" s="121" t="s">
        <v>119</v>
      </c>
      <c r="D39" s="121">
        <v>4449172</v>
      </c>
      <c r="E39" s="121">
        <v>569530</v>
      </c>
      <c r="F39" s="121">
        <f>D39+E39</f>
        <v>5018702</v>
      </c>
      <c r="G39" s="121">
        <v>5497442</v>
      </c>
      <c r="H39" s="121">
        <v>434428</v>
      </c>
      <c r="I39" s="121">
        <f>G39+H39</f>
        <v>5931870</v>
      </c>
      <c r="J39" s="121">
        <v>9946614</v>
      </c>
      <c r="K39" s="121">
        <v>1003958</v>
      </c>
      <c r="L39" s="121">
        <v>10950572</v>
      </c>
      <c r="M39" s="121">
        <v>30822</v>
      </c>
      <c r="N39" s="121">
        <v>7147</v>
      </c>
      <c r="O39" s="121">
        <v>37969</v>
      </c>
      <c r="P39" s="121">
        <v>10988541</v>
      </c>
      <c r="Q39" s="121" t="s">
        <v>121</v>
      </c>
      <c r="R39" s="350" t="s">
        <v>86</v>
      </c>
      <c r="S39" s="362" t="s">
        <v>44</v>
      </c>
      <c r="T39" s="150"/>
    </row>
    <row r="40" spans="1:20" ht="18.95" customHeight="1" x14ac:dyDescent="0.2">
      <c r="A40" s="339"/>
      <c r="B40" s="342"/>
      <c r="C40" s="122" t="s">
        <v>104</v>
      </c>
      <c r="D40" s="122">
        <v>241592</v>
      </c>
      <c r="E40" s="122">
        <v>0</v>
      </c>
      <c r="F40" s="122">
        <v>241592</v>
      </c>
      <c r="G40" s="122">
        <v>320568</v>
      </c>
      <c r="H40" s="122">
        <v>0</v>
      </c>
      <c r="I40" s="122">
        <v>320568</v>
      </c>
      <c r="J40" s="122">
        <v>562160</v>
      </c>
      <c r="K40" s="122">
        <v>0</v>
      </c>
      <c r="L40" s="122">
        <v>562160</v>
      </c>
      <c r="M40" s="122">
        <v>0</v>
      </c>
      <c r="N40" s="122">
        <v>0</v>
      </c>
      <c r="O40" s="122">
        <v>0</v>
      </c>
      <c r="P40" s="122">
        <v>562160</v>
      </c>
      <c r="Q40" s="122" t="s">
        <v>111</v>
      </c>
      <c r="R40" s="345"/>
      <c r="S40" s="347"/>
      <c r="T40" s="150"/>
    </row>
    <row r="41" spans="1:20" ht="18.95" customHeight="1" thickBot="1" x14ac:dyDescent="0.25">
      <c r="A41" s="339"/>
      <c r="B41" s="343"/>
      <c r="C41" s="123" t="s">
        <v>65</v>
      </c>
      <c r="D41" s="124">
        <f>SUM(D39:D40)</f>
        <v>4690764</v>
      </c>
      <c r="E41" s="124">
        <f t="shared" ref="E41:P41" si="12">SUM(E39:E40)</f>
        <v>569530</v>
      </c>
      <c r="F41" s="124">
        <f t="shared" si="12"/>
        <v>5260294</v>
      </c>
      <c r="G41" s="124">
        <f t="shared" si="12"/>
        <v>5818010</v>
      </c>
      <c r="H41" s="124">
        <f t="shared" si="12"/>
        <v>434428</v>
      </c>
      <c r="I41" s="124">
        <f t="shared" si="12"/>
        <v>6252438</v>
      </c>
      <c r="J41" s="124">
        <f t="shared" si="12"/>
        <v>10508774</v>
      </c>
      <c r="K41" s="124">
        <f t="shared" si="12"/>
        <v>1003958</v>
      </c>
      <c r="L41" s="124">
        <f t="shared" si="12"/>
        <v>11512732</v>
      </c>
      <c r="M41" s="124">
        <f t="shared" si="12"/>
        <v>30822</v>
      </c>
      <c r="N41" s="124">
        <f t="shared" si="12"/>
        <v>7147</v>
      </c>
      <c r="O41" s="124">
        <f t="shared" si="12"/>
        <v>37969</v>
      </c>
      <c r="P41" s="124">
        <f t="shared" si="12"/>
        <v>11550701</v>
      </c>
      <c r="Q41" s="123" t="s">
        <v>66</v>
      </c>
      <c r="R41" s="346"/>
      <c r="S41" s="347"/>
      <c r="T41" s="150"/>
    </row>
    <row r="42" spans="1:20" ht="18.95" customHeight="1" x14ac:dyDescent="0.2">
      <c r="A42" s="339"/>
      <c r="B42" s="349" t="s">
        <v>88</v>
      </c>
      <c r="C42" s="121" t="s">
        <v>119</v>
      </c>
      <c r="D42" s="121">
        <v>914400</v>
      </c>
      <c r="E42" s="121">
        <v>468000</v>
      </c>
      <c r="F42" s="121">
        <v>1382400</v>
      </c>
      <c r="G42" s="121">
        <v>1806600</v>
      </c>
      <c r="H42" s="121">
        <v>601200</v>
      </c>
      <c r="I42" s="121">
        <v>2407800</v>
      </c>
      <c r="J42" s="121">
        <v>2721000</v>
      </c>
      <c r="K42" s="121">
        <v>1069200</v>
      </c>
      <c r="L42" s="121">
        <v>3790200</v>
      </c>
      <c r="M42" s="121">
        <v>13000</v>
      </c>
      <c r="N42" s="121">
        <v>14000</v>
      </c>
      <c r="O42" s="121">
        <v>27000</v>
      </c>
      <c r="P42" s="121">
        <v>3817200</v>
      </c>
      <c r="Q42" s="121" t="s">
        <v>121</v>
      </c>
      <c r="R42" s="350" t="s">
        <v>89</v>
      </c>
      <c r="S42" s="347"/>
      <c r="T42" s="150"/>
    </row>
    <row r="43" spans="1:20" ht="18.95" customHeight="1" x14ac:dyDescent="0.2">
      <c r="A43" s="339"/>
      <c r="B43" s="342"/>
      <c r="C43" s="122" t="s">
        <v>104</v>
      </c>
      <c r="D43" s="122">
        <v>0</v>
      </c>
      <c r="E43" s="122">
        <v>0</v>
      </c>
      <c r="F43" s="122">
        <v>0</v>
      </c>
      <c r="G43" s="122">
        <v>0</v>
      </c>
      <c r="H43" s="122">
        <v>0</v>
      </c>
      <c r="I43" s="122">
        <v>0</v>
      </c>
      <c r="J43" s="122">
        <v>0</v>
      </c>
      <c r="K43" s="122">
        <v>0</v>
      </c>
      <c r="L43" s="122">
        <v>0</v>
      </c>
      <c r="M43" s="122">
        <v>0</v>
      </c>
      <c r="N43" s="122">
        <v>0</v>
      </c>
      <c r="O43" s="122">
        <v>0</v>
      </c>
      <c r="P43" s="122">
        <v>0</v>
      </c>
      <c r="Q43" s="122" t="s">
        <v>111</v>
      </c>
      <c r="R43" s="345"/>
      <c r="S43" s="347"/>
      <c r="T43" s="150"/>
    </row>
    <row r="44" spans="1:20" ht="18.95" customHeight="1" thickBot="1" x14ac:dyDescent="0.25">
      <c r="A44" s="339"/>
      <c r="B44" s="343"/>
      <c r="C44" s="123" t="s">
        <v>65</v>
      </c>
      <c r="D44" s="124">
        <f>SUM(D42:D43)</f>
        <v>914400</v>
      </c>
      <c r="E44" s="124">
        <f t="shared" ref="E44:P44" si="13">SUM(E42:E43)</f>
        <v>468000</v>
      </c>
      <c r="F44" s="124">
        <f t="shared" si="13"/>
        <v>1382400</v>
      </c>
      <c r="G44" s="124">
        <f t="shared" si="13"/>
        <v>1806600</v>
      </c>
      <c r="H44" s="124">
        <f t="shared" si="13"/>
        <v>601200</v>
      </c>
      <c r="I44" s="124">
        <f t="shared" si="13"/>
        <v>2407800</v>
      </c>
      <c r="J44" s="124">
        <f t="shared" si="13"/>
        <v>2721000</v>
      </c>
      <c r="K44" s="124">
        <f t="shared" si="13"/>
        <v>1069200</v>
      </c>
      <c r="L44" s="124">
        <f t="shared" si="13"/>
        <v>3790200</v>
      </c>
      <c r="M44" s="124">
        <f t="shared" si="13"/>
        <v>13000</v>
      </c>
      <c r="N44" s="124">
        <f t="shared" si="13"/>
        <v>14000</v>
      </c>
      <c r="O44" s="124">
        <f t="shared" si="13"/>
        <v>27000</v>
      </c>
      <c r="P44" s="124">
        <f t="shared" si="13"/>
        <v>3817200</v>
      </c>
      <c r="Q44" s="123" t="s">
        <v>66</v>
      </c>
      <c r="R44" s="346"/>
      <c r="S44" s="347"/>
      <c r="T44" s="150"/>
    </row>
    <row r="45" spans="1:20" ht="18.95" customHeight="1" x14ac:dyDescent="0.2">
      <c r="A45" s="339"/>
      <c r="B45" s="341" t="s">
        <v>90</v>
      </c>
      <c r="C45" s="127" t="s">
        <v>119</v>
      </c>
      <c r="D45" s="128">
        <f>D39+D42</f>
        <v>5363572</v>
      </c>
      <c r="E45" s="128">
        <f t="shared" ref="E45:P45" si="14">E39+E42</f>
        <v>1037530</v>
      </c>
      <c r="F45" s="128">
        <f t="shared" si="14"/>
        <v>6401102</v>
      </c>
      <c r="G45" s="128">
        <f t="shared" si="14"/>
        <v>7304042</v>
      </c>
      <c r="H45" s="128">
        <f t="shared" si="14"/>
        <v>1035628</v>
      </c>
      <c r="I45" s="128">
        <f t="shared" si="14"/>
        <v>8339670</v>
      </c>
      <c r="J45" s="128">
        <f t="shared" si="14"/>
        <v>12667614</v>
      </c>
      <c r="K45" s="128">
        <f t="shared" si="14"/>
        <v>2073158</v>
      </c>
      <c r="L45" s="128">
        <f t="shared" si="14"/>
        <v>14740772</v>
      </c>
      <c r="M45" s="128">
        <f t="shared" si="14"/>
        <v>43822</v>
      </c>
      <c r="N45" s="128">
        <f t="shared" si="14"/>
        <v>21147</v>
      </c>
      <c r="O45" s="128">
        <f t="shared" si="14"/>
        <v>64969</v>
      </c>
      <c r="P45" s="128">
        <f t="shared" si="14"/>
        <v>14805741</v>
      </c>
      <c r="Q45" s="127" t="s">
        <v>121</v>
      </c>
      <c r="R45" s="344" t="s">
        <v>66</v>
      </c>
      <c r="S45" s="347"/>
      <c r="T45" s="150"/>
    </row>
    <row r="46" spans="1:20" ht="18.95" customHeight="1" x14ac:dyDescent="0.2">
      <c r="A46" s="339"/>
      <c r="B46" s="342"/>
      <c r="C46" s="122" t="s">
        <v>104</v>
      </c>
      <c r="D46" s="126">
        <f>D40+D43</f>
        <v>241592</v>
      </c>
      <c r="E46" s="126">
        <f t="shared" ref="E46:P46" si="15">E40+E43</f>
        <v>0</v>
      </c>
      <c r="F46" s="126">
        <f t="shared" si="15"/>
        <v>241592</v>
      </c>
      <c r="G46" s="126">
        <f t="shared" si="15"/>
        <v>320568</v>
      </c>
      <c r="H46" s="126">
        <f t="shared" si="15"/>
        <v>0</v>
      </c>
      <c r="I46" s="126">
        <f t="shared" si="15"/>
        <v>320568</v>
      </c>
      <c r="J46" s="126">
        <f t="shared" si="15"/>
        <v>562160</v>
      </c>
      <c r="K46" s="126">
        <f t="shared" si="15"/>
        <v>0</v>
      </c>
      <c r="L46" s="126">
        <f t="shared" si="15"/>
        <v>562160</v>
      </c>
      <c r="M46" s="126">
        <f t="shared" si="15"/>
        <v>0</v>
      </c>
      <c r="N46" s="126">
        <f t="shared" si="15"/>
        <v>0</v>
      </c>
      <c r="O46" s="126">
        <f t="shared" si="15"/>
        <v>0</v>
      </c>
      <c r="P46" s="126">
        <f t="shared" si="15"/>
        <v>562160</v>
      </c>
      <c r="Q46" s="122" t="s">
        <v>111</v>
      </c>
      <c r="R46" s="345"/>
      <c r="S46" s="347"/>
      <c r="T46" s="150"/>
    </row>
    <row r="47" spans="1:20" ht="18.95" customHeight="1" thickBot="1" x14ac:dyDescent="0.25">
      <c r="A47" s="340"/>
      <c r="B47" s="343"/>
      <c r="C47" s="123" t="s">
        <v>65</v>
      </c>
      <c r="D47" s="124">
        <f>SUM(D45:D46)</f>
        <v>5605164</v>
      </c>
      <c r="E47" s="124">
        <f t="shared" ref="E47:P47" si="16">SUM(E45:E46)</f>
        <v>1037530</v>
      </c>
      <c r="F47" s="124">
        <f t="shared" si="16"/>
        <v>6642694</v>
      </c>
      <c r="G47" s="124">
        <f t="shared" si="16"/>
        <v>7624610</v>
      </c>
      <c r="H47" s="124">
        <f t="shared" si="16"/>
        <v>1035628</v>
      </c>
      <c r="I47" s="124">
        <f t="shared" si="16"/>
        <v>8660238</v>
      </c>
      <c r="J47" s="124">
        <f t="shared" si="16"/>
        <v>13229774</v>
      </c>
      <c r="K47" s="124">
        <f t="shared" si="16"/>
        <v>2073158</v>
      </c>
      <c r="L47" s="124">
        <f t="shared" si="16"/>
        <v>15302932</v>
      </c>
      <c r="M47" s="124">
        <f t="shared" si="16"/>
        <v>43822</v>
      </c>
      <c r="N47" s="124">
        <f t="shared" si="16"/>
        <v>21147</v>
      </c>
      <c r="O47" s="124">
        <f t="shared" si="16"/>
        <v>64969</v>
      </c>
      <c r="P47" s="124">
        <f t="shared" si="16"/>
        <v>15367901</v>
      </c>
      <c r="Q47" s="123" t="s">
        <v>66</v>
      </c>
      <c r="R47" s="346"/>
      <c r="S47" s="348"/>
      <c r="T47" s="150"/>
    </row>
    <row r="48" spans="1:20" x14ac:dyDescent="0.2">
      <c r="A48" s="148"/>
      <c r="B48" s="148"/>
      <c r="C48" s="148"/>
      <c r="Q48" s="148"/>
      <c r="R48" s="129"/>
      <c r="S48" s="130"/>
      <c r="T48" s="150"/>
    </row>
    <row r="49" spans="1:20" ht="21.6" customHeight="1" x14ac:dyDescent="0.2">
      <c r="A49" s="322" t="s">
        <v>174</v>
      </c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150"/>
    </row>
    <row r="50" spans="1:20" ht="21.6" customHeight="1" x14ac:dyDescent="0.2">
      <c r="A50" s="323" t="s">
        <v>175</v>
      </c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150"/>
    </row>
    <row r="51" spans="1:20" ht="21.6" customHeight="1" thickBot="1" x14ac:dyDescent="0.25">
      <c r="A51" s="385" t="s">
        <v>128</v>
      </c>
      <c r="B51" s="385"/>
      <c r="C51" s="385"/>
      <c r="D51" s="384"/>
      <c r="F51" s="118"/>
      <c r="G51" s="131"/>
      <c r="H51" s="131"/>
      <c r="I51" s="131"/>
      <c r="J51" s="131"/>
      <c r="K51" s="131"/>
      <c r="L51" s="131"/>
      <c r="M51" s="131"/>
      <c r="P51" s="387"/>
      <c r="Q51" s="385" t="s">
        <v>129</v>
      </c>
      <c r="R51" s="385"/>
      <c r="S51" s="385"/>
      <c r="T51" s="150"/>
    </row>
    <row r="52" spans="1:20" ht="21.6" customHeight="1" x14ac:dyDescent="0.2">
      <c r="A52" s="327" t="s">
        <v>19</v>
      </c>
      <c r="B52" s="330" t="s">
        <v>69</v>
      </c>
      <c r="C52" s="333" t="s">
        <v>130</v>
      </c>
      <c r="D52" s="336" t="s">
        <v>149</v>
      </c>
      <c r="E52" s="336"/>
      <c r="F52" s="336"/>
      <c r="G52" s="336"/>
      <c r="H52" s="336"/>
      <c r="I52" s="336"/>
      <c r="J52" s="336"/>
      <c r="K52" s="336"/>
      <c r="L52" s="336"/>
      <c r="M52" s="336" t="s">
        <v>164</v>
      </c>
      <c r="N52" s="336"/>
      <c r="O52" s="336"/>
      <c r="P52" s="351" t="s">
        <v>131</v>
      </c>
      <c r="Q52" s="353" t="s">
        <v>132</v>
      </c>
      <c r="R52" s="365" t="s">
        <v>76</v>
      </c>
      <c r="S52" s="368" t="s">
        <v>133</v>
      </c>
      <c r="T52" s="150"/>
    </row>
    <row r="53" spans="1:20" ht="26.25" customHeight="1" x14ac:dyDescent="0.2">
      <c r="A53" s="328"/>
      <c r="B53" s="331"/>
      <c r="C53" s="334"/>
      <c r="D53" s="337" t="s">
        <v>150</v>
      </c>
      <c r="E53" s="337"/>
      <c r="F53" s="337"/>
      <c r="G53" s="352" t="s">
        <v>151</v>
      </c>
      <c r="H53" s="352"/>
      <c r="I53" s="352"/>
      <c r="J53" s="337" t="s">
        <v>152</v>
      </c>
      <c r="K53" s="337"/>
      <c r="L53" s="337"/>
      <c r="M53" s="337"/>
      <c r="N53" s="337"/>
      <c r="O53" s="337"/>
      <c r="P53" s="352"/>
      <c r="Q53" s="354"/>
      <c r="R53" s="366"/>
      <c r="S53" s="369"/>
      <c r="T53" s="150"/>
    </row>
    <row r="54" spans="1:20" ht="21.6" customHeight="1" x14ac:dyDescent="0.2">
      <c r="A54" s="328"/>
      <c r="B54" s="331"/>
      <c r="C54" s="334"/>
      <c r="D54" s="145" t="s">
        <v>157</v>
      </c>
      <c r="E54" s="145" t="s">
        <v>134</v>
      </c>
      <c r="F54" s="145" t="s">
        <v>163</v>
      </c>
      <c r="G54" s="145" t="s">
        <v>157</v>
      </c>
      <c r="H54" s="145" t="s">
        <v>134</v>
      </c>
      <c r="I54" s="145" t="s">
        <v>90</v>
      </c>
      <c r="J54" s="145" t="s">
        <v>157</v>
      </c>
      <c r="K54" s="145" t="s">
        <v>134</v>
      </c>
      <c r="L54" s="145" t="s">
        <v>90</v>
      </c>
      <c r="M54" s="145" t="s">
        <v>157</v>
      </c>
      <c r="N54" s="145" t="s">
        <v>135</v>
      </c>
      <c r="O54" s="145" t="s">
        <v>90</v>
      </c>
      <c r="P54" s="352"/>
      <c r="Q54" s="354"/>
      <c r="R54" s="366"/>
      <c r="S54" s="369"/>
      <c r="T54" s="150"/>
    </row>
    <row r="55" spans="1:20" ht="21.6" customHeight="1" thickBot="1" x14ac:dyDescent="0.25">
      <c r="A55" s="329"/>
      <c r="B55" s="332"/>
      <c r="C55" s="335"/>
      <c r="D55" s="146" t="s">
        <v>122</v>
      </c>
      <c r="E55" s="146" t="s">
        <v>124</v>
      </c>
      <c r="F55" s="146" t="s">
        <v>66</v>
      </c>
      <c r="G55" s="146" t="s">
        <v>122</v>
      </c>
      <c r="H55" s="146" t="s">
        <v>124</v>
      </c>
      <c r="I55" s="146" t="s">
        <v>66</v>
      </c>
      <c r="J55" s="146" t="s">
        <v>122</v>
      </c>
      <c r="K55" s="146" t="s">
        <v>124</v>
      </c>
      <c r="L55" s="146" t="s">
        <v>66</v>
      </c>
      <c r="M55" s="146" t="s">
        <v>122</v>
      </c>
      <c r="N55" s="146" t="s">
        <v>124</v>
      </c>
      <c r="O55" s="146" t="s">
        <v>66</v>
      </c>
      <c r="P55" s="147" t="s">
        <v>66</v>
      </c>
      <c r="Q55" s="355"/>
      <c r="R55" s="367"/>
      <c r="S55" s="370"/>
      <c r="T55" s="150"/>
    </row>
    <row r="56" spans="1:20" ht="21.6" customHeight="1" x14ac:dyDescent="0.2">
      <c r="A56" s="363" t="s">
        <v>45</v>
      </c>
      <c r="B56" s="349" t="s">
        <v>85</v>
      </c>
      <c r="C56" s="121" t="s">
        <v>119</v>
      </c>
      <c r="D56" s="121">
        <v>28200</v>
      </c>
      <c r="E56" s="121">
        <v>4800</v>
      </c>
      <c r="F56" s="121">
        <f>SUM(D56:E56)</f>
        <v>33000</v>
      </c>
      <c r="G56" s="121">
        <v>76500</v>
      </c>
      <c r="H56" s="121">
        <v>28800</v>
      </c>
      <c r="I56" s="121">
        <f>SUM(G56:H56)</f>
        <v>105300</v>
      </c>
      <c r="J56" s="121">
        <v>104700</v>
      </c>
      <c r="K56" s="121">
        <v>33600</v>
      </c>
      <c r="L56" s="121">
        <f>SUM(J56:K56)</f>
        <v>138300</v>
      </c>
      <c r="M56" s="121">
        <v>175</v>
      </c>
      <c r="N56" s="121">
        <v>25</v>
      </c>
      <c r="O56" s="121">
        <f>SUM(M56:N56)</f>
        <v>200</v>
      </c>
      <c r="P56" s="121">
        <f>L56+O56</f>
        <v>138500</v>
      </c>
      <c r="Q56" s="121" t="s">
        <v>121</v>
      </c>
      <c r="R56" s="350" t="s">
        <v>86</v>
      </c>
      <c r="S56" s="364" t="s">
        <v>46</v>
      </c>
      <c r="T56" s="150"/>
    </row>
    <row r="57" spans="1:20" ht="31.5" customHeight="1" x14ac:dyDescent="0.2">
      <c r="A57" s="339"/>
      <c r="B57" s="342"/>
      <c r="C57" s="122" t="s">
        <v>104</v>
      </c>
      <c r="D57" s="122">
        <v>0</v>
      </c>
      <c r="E57" s="122">
        <v>0</v>
      </c>
      <c r="F57" s="122">
        <v>0</v>
      </c>
      <c r="G57" s="122">
        <v>0</v>
      </c>
      <c r="H57" s="122">
        <v>0</v>
      </c>
      <c r="I57" s="122">
        <v>0</v>
      </c>
      <c r="J57" s="122">
        <v>0</v>
      </c>
      <c r="K57" s="122">
        <v>0</v>
      </c>
      <c r="L57" s="122">
        <v>0</v>
      </c>
      <c r="M57" s="122">
        <v>0</v>
      </c>
      <c r="N57" s="122">
        <v>0</v>
      </c>
      <c r="O57" s="122">
        <v>0</v>
      </c>
      <c r="P57" s="122">
        <v>0</v>
      </c>
      <c r="Q57" s="122" t="s">
        <v>111</v>
      </c>
      <c r="R57" s="345"/>
      <c r="S57" s="347"/>
      <c r="T57" s="150"/>
    </row>
    <row r="58" spans="1:20" ht="21.6" customHeight="1" thickBot="1" x14ac:dyDescent="0.25">
      <c r="A58" s="340"/>
      <c r="B58" s="343"/>
      <c r="C58" s="123" t="s">
        <v>65</v>
      </c>
      <c r="D58" s="124">
        <f>SUM(D56:D57)</f>
        <v>28200</v>
      </c>
      <c r="E58" s="124">
        <f t="shared" ref="E58:P58" si="17">SUM(E56:E57)</f>
        <v>4800</v>
      </c>
      <c r="F58" s="124">
        <f t="shared" si="17"/>
        <v>33000</v>
      </c>
      <c r="G58" s="124">
        <f t="shared" si="17"/>
        <v>76500</v>
      </c>
      <c r="H58" s="124">
        <f t="shared" si="17"/>
        <v>28800</v>
      </c>
      <c r="I58" s="124">
        <f t="shared" si="17"/>
        <v>105300</v>
      </c>
      <c r="J58" s="124">
        <f t="shared" si="17"/>
        <v>104700</v>
      </c>
      <c r="K58" s="124">
        <f t="shared" si="17"/>
        <v>33600</v>
      </c>
      <c r="L58" s="124">
        <f t="shared" si="17"/>
        <v>138300</v>
      </c>
      <c r="M58" s="124">
        <f t="shared" si="17"/>
        <v>175</v>
      </c>
      <c r="N58" s="124">
        <f t="shared" si="17"/>
        <v>25</v>
      </c>
      <c r="O58" s="124">
        <f t="shared" si="17"/>
        <v>200</v>
      </c>
      <c r="P58" s="124">
        <f t="shared" si="17"/>
        <v>138500</v>
      </c>
      <c r="Q58" s="123" t="s">
        <v>66</v>
      </c>
      <c r="R58" s="346"/>
      <c r="S58" s="348"/>
      <c r="T58" s="150"/>
    </row>
    <row r="59" spans="1:20" ht="21.6" customHeight="1" x14ac:dyDescent="0.2">
      <c r="A59" s="363" t="s">
        <v>47</v>
      </c>
      <c r="B59" s="349" t="s">
        <v>85</v>
      </c>
      <c r="C59" s="121" t="s">
        <v>119</v>
      </c>
      <c r="D59" s="121">
        <v>6645408</v>
      </c>
      <c r="E59" s="121">
        <v>182742</v>
      </c>
      <c r="F59" s="121">
        <v>6828150</v>
      </c>
      <c r="G59" s="121">
        <v>4664773</v>
      </c>
      <c r="H59" s="121">
        <v>457781</v>
      </c>
      <c r="I59" s="121">
        <v>5122554</v>
      </c>
      <c r="J59" s="121">
        <f>D59+G59</f>
        <v>11310181</v>
      </c>
      <c r="K59" s="121">
        <f>E59+H59</f>
        <v>640523</v>
      </c>
      <c r="L59" s="121">
        <f>SUM(J59:K59)</f>
        <v>11950704</v>
      </c>
      <c r="M59" s="121">
        <v>76584</v>
      </c>
      <c r="N59" s="121">
        <v>2386</v>
      </c>
      <c r="O59" s="121">
        <v>78970</v>
      </c>
      <c r="P59" s="121">
        <v>12029674</v>
      </c>
      <c r="Q59" s="121" t="s">
        <v>121</v>
      </c>
      <c r="R59" s="350" t="s">
        <v>86</v>
      </c>
      <c r="S59" s="364" t="s">
        <v>48</v>
      </c>
    </row>
    <row r="60" spans="1:20" ht="21.6" customHeight="1" x14ac:dyDescent="0.2">
      <c r="A60" s="339"/>
      <c r="B60" s="342"/>
      <c r="C60" s="122" t="s">
        <v>104</v>
      </c>
      <c r="D60" s="122">
        <v>95066</v>
      </c>
      <c r="E60" s="122">
        <v>0</v>
      </c>
      <c r="F60" s="122">
        <v>95066</v>
      </c>
      <c r="G60" s="122">
        <v>2890399</v>
      </c>
      <c r="H60" s="122">
        <v>206301</v>
      </c>
      <c r="I60" s="122">
        <f>G60+H60</f>
        <v>3096700</v>
      </c>
      <c r="J60" s="122">
        <v>2985465</v>
      </c>
      <c r="K60" s="122">
        <v>206301</v>
      </c>
      <c r="L60" s="122">
        <f>J60+K60</f>
        <v>3191766</v>
      </c>
      <c r="M60" s="122">
        <v>200</v>
      </c>
      <c r="N60" s="122">
        <v>0</v>
      </c>
      <c r="O60" s="122">
        <v>200</v>
      </c>
      <c r="P60" s="122">
        <f>O60+L60</f>
        <v>3191966</v>
      </c>
      <c r="Q60" s="122" t="s">
        <v>111</v>
      </c>
      <c r="R60" s="345"/>
      <c r="S60" s="347"/>
    </row>
    <row r="61" spans="1:20" ht="21.6" customHeight="1" thickBot="1" x14ac:dyDescent="0.25">
      <c r="A61" s="340"/>
      <c r="B61" s="343"/>
      <c r="C61" s="123" t="s">
        <v>65</v>
      </c>
      <c r="D61" s="124">
        <f>SUM(D59:D60)</f>
        <v>6740474</v>
      </c>
      <c r="E61" s="124">
        <f t="shared" ref="E61:O61" si="18">SUM(E59:E60)</f>
        <v>182742</v>
      </c>
      <c r="F61" s="124">
        <f t="shared" si="18"/>
        <v>6923216</v>
      </c>
      <c r="G61" s="124">
        <f t="shared" si="18"/>
        <v>7555172</v>
      </c>
      <c r="H61" s="124">
        <f t="shared" si="18"/>
        <v>664082</v>
      </c>
      <c r="I61" s="124">
        <f>SUM(I59:I60)</f>
        <v>8219254</v>
      </c>
      <c r="J61" s="124">
        <f t="shared" si="18"/>
        <v>14295646</v>
      </c>
      <c r="K61" s="124">
        <f t="shared" si="18"/>
        <v>846824</v>
      </c>
      <c r="L61" s="124">
        <f t="shared" si="18"/>
        <v>15142470</v>
      </c>
      <c r="M61" s="124">
        <f t="shared" si="18"/>
        <v>76784</v>
      </c>
      <c r="N61" s="124">
        <f t="shared" si="18"/>
        <v>2386</v>
      </c>
      <c r="O61" s="124">
        <f t="shared" si="18"/>
        <v>79170</v>
      </c>
      <c r="P61" s="124">
        <f>SUM(P59:P60)</f>
        <v>15221640</v>
      </c>
      <c r="Q61" s="123" t="s">
        <v>66</v>
      </c>
      <c r="R61" s="346"/>
      <c r="S61" s="348"/>
    </row>
    <row r="62" spans="1:20" ht="21.6" customHeight="1" x14ac:dyDescent="0.2">
      <c r="A62" s="363" t="s">
        <v>49</v>
      </c>
      <c r="B62" s="349" t="s">
        <v>85</v>
      </c>
      <c r="C62" s="121" t="s">
        <v>119</v>
      </c>
      <c r="D62" s="121">
        <v>22600</v>
      </c>
      <c r="E62" s="121">
        <v>0</v>
      </c>
      <c r="F62" s="121">
        <v>22600</v>
      </c>
      <c r="G62" s="121">
        <v>18250</v>
      </c>
      <c r="H62" s="121">
        <v>0</v>
      </c>
      <c r="I62" s="121">
        <v>18250</v>
      </c>
      <c r="J62" s="121">
        <v>40850</v>
      </c>
      <c r="K62" s="121">
        <v>0</v>
      </c>
      <c r="L62" s="121">
        <v>40850</v>
      </c>
      <c r="M62" s="121">
        <v>0</v>
      </c>
      <c r="N62" s="121">
        <v>0</v>
      </c>
      <c r="O62" s="121">
        <v>0</v>
      </c>
      <c r="P62" s="121">
        <v>40850</v>
      </c>
      <c r="Q62" s="121" t="s">
        <v>121</v>
      </c>
      <c r="R62" s="350" t="s">
        <v>86</v>
      </c>
      <c r="S62" s="364" t="s">
        <v>50</v>
      </c>
    </row>
    <row r="63" spans="1:20" ht="21.6" customHeight="1" x14ac:dyDescent="0.2">
      <c r="A63" s="339"/>
      <c r="B63" s="342"/>
      <c r="C63" s="122" t="s">
        <v>104</v>
      </c>
      <c r="D63" s="122">
        <v>0</v>
      </c>
      <c r="E63" s="122">
        <v>0</v>
      </c>
      <c r="F63" s="122">
        <v>0</v>
      </c>
      <c r="G63" s="122">
        <v>0</v>
      </c>
      <c r="H63" s="122">
        <v>0</v>
      </c>
      <c r="I63" s="122">
        <v>0</v>
      </c>
      <c r="J63" s="122">
        <v>0</v>
      </c>
      <c r="K63" s="122">
        <v>0</v>
      </c>
      <c r="L63" s="122">
        <v>0</v>
      </c>
      <c r="M63" s="122">
        <v>0</v>
      </c>
      <c r="N63" s="122">
        <v>0</v>
      </c>
      <c r="O63" s="122">
        <v>0</v>
      </c>
      <c r="P63" s="122">
        <v>0</v>
      </c>
      <c r="Q63" s="122" t="s">
        <v>111</v>
      </c>
      <c r="R63" s="345"/>
      <c r="S63" s="347"/>
    </row>
    <row r="64" spans="1:20" ht="21.6" customHeight="1" thickBot="1" x14ac:dyDescent="0.25">
      <c r="A64" s="340"/>
      <c r="B64" s="343"/>
      <c r="C64" s="123" t="s">
        <v>65</v>
      </c>
      <c r="D64" s="124">
        <f>SUM(D62:D63)</f>
        <v>22600</v>
      </c>
      <c r="E64" s="124">
        <f t="shared" ref="E64:P64" si="19">SUM(E62:E63)</f>
        <v>0</v>
      </c>
      <c r="F64" s="124">
        <f t="shared" si="19"/>
        <v>22600</v>
      </c>
      <c r="G64" s="124">
        <f t="shared" si="19"/>
        <v>18250</v>
      </c>
      <c r="H64" s="124">
        <f t="shared" si="19"/>
        <v>0</v>
      </c>
      <c r="I64" s="124">
        <f t="shared" si="19"/>
        <v>18250</v>
      </c>
      <c r="J64" s="124">
        <f t="shared" si="19"/>
        <v>40850</v>
      </c>
      <c r="K64" s="124">
        <f t="shared" si="19"/>
        <v>0</v>
      </c>
      <c r="L64" s="124">
        <f t="shared" si="19"/>
        <v>40850</v>
      </c>
      <c r="M64" s="124">
        <f t="shared" si="19"/>
        <v>0</v>
      </c>
      <c r="N64" s="124">
        <f t="shared" si="19"/>
        <v>0</v>
      </c>
      <c r="O64" s="124">
        <f t="shared" si="19"/>
        <v>0</v>
      </c>
      <c r="P64" s="124">
        <f t="shared" si="19"/>
        <v>40850</v>
      </c>
      <c r="Q64" s="123" t="s">
        <v>66</v>
      </c>
      <c r="R64" s="346"/>
      <c r="S64" s="348"/>
    </row>
    <row r="65" spans="1:19" ht="21.6" customHeight="1" x14ac:dyDescent="0.2">
      <c r="A65" s="363" t="s">
        <v>51</v>
      </c>
      <c r="B65" s="349" t="s">
        <v>85</v>
      </c>
      <c r="C65" s="121" t="s">
        <v>119</v>
      </c>
      <c r="D65" s="121">
        <v>37800</v>
      </c>
      <c r="E65" s="121">
        <v>0</v>
      </c>
      <c r="F65" s="121">
        <v>37800</v>
      </c>
      <c r="G65" s="121">
        <v>14400</v>
      </c>
      <c r="H65" s="121">
        <v>9600</v>
      </c>
      <c r="I65" s="121">
        <f>G65+H65</f>
        <v>24000</v>
      </c>
      <c r="J65" s="121">
        <v>52200</v>
      </c>
      <c r="K65" s="121">
        <v>9600</v>
      </c>
      <c r="L65" s="121">
        <f>J65+K65</f>
        <v>61800</v>
      </c>
      <c r="M65" s="121">
        <v>900</v>
      </c>
      <c r="N65" s="121">
        <v>0</v>
      </c>
      <c r="O65" s="121">
        <v>900</v>
      </c>
      <c r="P65" s="121">
        <f>O65+L65</f>
        <v>62700</v>
      </c>
      <c r="Q65" s="132" t="s">
        <v>121</v>
      </c>
      <c r="R65" s="350" t="s">
        <v>86</v>
      </c>
      <c r="S65" s="364" t="s">
        <v>52</v>
      </c>
    </row>
    <row r="66" spans="1:19" ht="21.6" customHeight="1" x14ac:dyDescent="0.2">
      <c r="A66" s="339"/>
      <c r="B66" s="342"/>
      <c r="C66" s="122" t="s">
        <v>104</v>
      </c>
      <c r="D66" s="122">
        <v>0</v>
      </c>
      <c r="E66" s="122">
        <v>0</v>
      </c>
      <c r="F66" s="122">
        <v>0</v>
      </c>
      <c r="G66" s="122">
        <v>14400</v>
      </c>
      <c r="H66" s="122">
        <v>0</v>
      </c>
      <c r="I66" s="122">
        <v>14400</v>
      </c>
      <c r="J66" s="122">
        <v>14400</v>
      </c>
      <c r="K66" s="122">
        <v>0</v>
      </c>
      <c r="L66" s="122">
        <v>14400</v>
      </c>
      <c r="M66" s="122">
        <v>0</v>
      </c>
      <c r="N66" s="122">
        <v>0</v>
      </c>
      <c r="O66" s="122">
        <v>0</v>
      </c>
      <c r="P66" s="122">
        <v>14400</v>
      </c>
      <c r="Q66" s="133" t="s">
        <v>111</v>
      </c>
      <c r="R66" s="345"/>
      <c r="S66" s="347"/>
    </row>
    <row r="67" spans="1:19" ht="21.6" customHeight="1" thickBot="1" x14ac:dyDescent="0.25">
      <c r="A67" s="340"/>
      <c r="B67" s="343"/>
      <c r="C67" s="123" t="s">
        <v>65</v>
      </c>
      <c r="D67" s="124">
        <f>SUM(D65:D66)</f>
        <v>37800</v>
      </c>
      <c r="E67" s="124">
        <f t="shared" ref="E67:O67" si="20">SUM(E65:E66)</f>
        <v>0</v>
      </c>
      <c r="F67" s="124">
        <f t="shared" si="20"/>
        <v>37800</v>
      </c>
      <c r="G67" s="124">
        <f t="shared" si="20"/>
        <v>28800</v>
      </c>
      <c r="H67" s="124">
        <f t="shared" si="20"/>
        <v>9600</v>
      </c>
      <c r="I67" s="124">
        <f t="shared" si="20"/>
        <v>38400</v>
      </c>
      <c r="J67" s="124">
        <f t="shared" si="20"/>
        <v>66600</v>
      </c>
      <c r="K67" s="124">
        <f t="shared" si="20"/>
        <v>9600</v>
      </c>
      <c r="L67" s="124">
        <f t="shared" si="20"/>
        <v>76200</v>
      </c>
      <c r="M67" s="124">
        <f t="shared" si="20"/>
        <v>900</v>
      </c>
      <c r="N67" s="124">
        <f t="shared" si="20"/>
        <v>0</v>
      </c>
      <c r="O67" s="124">
        <f t="shared" si="20"/>
        <v>900</v>
      </c>
      <c r="P67" s="124">
        <f>SUM(P65:P66)</f>
        <v>77100</v>
      </c>
      <c r="Q67" s="134" t="s">
        <v>66</v>
      </c>
      <c r="R67" s="346"/>
      <c r="S67" s="348"/>
    </row>
    <row r="68" spans="1:19" ht="21.6" customHeight="1" x14ac:dyDescent="0.2">
      <c r="A68" s="338" t="s">
        <v>53</v>
      </c>
      <c r="B68" s="341" t="s">
        <v>85</v>
      </c>
      <c r="C68" s="127" t="s">
        <v>119</v>
      </c>
      <c r="D68" s="127">
        <v>3331941</v>
      </c>
      <c r="E68" s="127">
        <v>62400</v>
      </c>
      <c r="F68" s="127">
        <f>SUM(D68:E68)</f>
        <v>3394341</v>
      </c>
      <c r="G68" s="127">
        <v>4382396</v>
      </c>
      <c r="H68" s="127">
        <v>19800</v>
      </c>
      <c r="I68" s="127">
        <f>SUM(G68:H68)</f>
        <v>4402196</v>
      </c>
      <c r="J68" s="127">
        <v>7714337</v>
      </c>
      <c r="K68" s="127">
        <v>82200</v>
      </c>
      <c r="L68" s="127">
        <f>SUM(J68:K68)</f>
        <v>7796537</v>
      </c>
      <c r="M68" s="127">
        <v>39706</v>
      </c>
      <c r="N68" s="127">
        <v>815</v>
      </c>
      <c r="O68" s="127">
        <f>SUM(M68:N68)</f>
        <v>40521</v>
      </c>
      <c r="P68" s="127">
        <f>L68+O68</f>
        <v>7837058</v>
      </c>
      <c r="Q68" s="135" t="s">
        <v>121</v>
      </c>
      <c r="R68" s="344" t="s">
        <v>86</v>
      </c>
      <c r="S68" s="362" t="s">
        <v>54</v>
      </c>
    </row>
    <row r="69" spans="1:19" ht="21.6" customHeight="1" x14ac:dyDescent="0.2">
      <c r="A69" s="339"/>
      <c r="B69" s="342"/>
      <c r="C69" s="122" t="s">
        <v>104</v>
      </c>
      <c r="D69" s="122">
        <v>76560</v>
      </c>
      <c r="E69" s="122">
        <v>0</v>
      </c>
      <c r="F69" s="122">
        <v>76560</v>
      </c>
      <c r="G69" s="122">
        <v>481706</v>
      </c>
      <c r="H69" s="122">
        <v>0</v>
      </c>
      <c r="I69" s="122">
        <v>481706</v>
      </c>
      <c r="J69" s="122">
        <v>558266</v>
      </c>
      <c r="K69" s="122">
        <v>0</v>
      </c>
      <c r="L69" s="122">
        <v>558266</v>
      </c>
      <c r="M69" s="122">
        <v>1570</v>
      </c>
      <c r="N69" s="122">
        <v>0</v>
      </c>
      <c r="O69" s="122">
        <v>1570</v>
      </c>
      <c r="P69" s="127">
        <f>O69+L69</f>
        <v>559836</v>
      </c>
      <c r="Q69" s="133" t="s">
        <v>111</v>
      </c>
      <c r="R69" s="345"/>
      <c r="S69" s="347"/>
    </row>
    <row r="70" spans="1:19" ht="21.6" customHeight="1" thickBot="1" x14ac:dyDescent="0.25">
      <c r="A70" s="340"/>
      <c r="B70" s="343"/>
      <c r="C70" s="123" t="s">
        <v>65</v>
      </c>
      <c r="D70" s="124">
        <f>SUM(D68:D69)</f>
        <v>3408501</v>
      </c>
      <c r="E70" s="124">
        <f t="shared" ref="E70:P70" si="21">SUM(E68:E69)</f>
        <v>62400</v>
      </c>
      <c r="F70" s="124">
        <f t="shared" si="21"/>
        <v>3470901</v>
      </c>
      <c r="G70" s="124">
        <f t="shared" si="21"/>
        <v>4864102</v>
      </c>
      <c r="H70" s="124">
        <f t="shared" si="21"/>
        <v>19800</v>
      </c>
      <c r="I70" s="124">
        <f t="shared" si="21"/>
        <v>4883902</v>
      </c>
      <c r="J70" s="124">
        <f t="shared" si="21"/>
        <v>8272603</v>
      </c>
      <c r="K70" s="124">
        <f t="shared" si="21"/>
        <v>82200</v>
      </c>
      <c r="L70" s="124">
        <f t="shared" si="21"/>
        <v>8354803</v>
      </c>
      <c r="M70" s="124">
        <f t="shared" si="21"/>
        <v>41276</v>
      </c>
      <c r="N70" s="124">
        <f t="shared" si="21"/>
        <v>815</v>
      </c>
      <c r="O70" s="124">
        <f t="shared" si="21"/>
        <v>42091</v>
      </c>
      <c r="P70" s="124">
        <f t="shared" si="21"/>
        <v>8396894</v>
      </c>
      <c r="Q70" s="134" t="s">
        <v>66</v>
      </c>
      <c r="R70" s="346"/>
      <c r="S70" s="348"/>
    </row>
    <row r="72" spans="1:19" x14ac:dyDescent="0.2">
      <c r="A72" s="151"/>
      <c r="B72" s="151"/>
      <c r="C72" s="152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  <c r="O72" s="153"/>
      <c r="P72" s="153"/>
      <c r="Q72" s="152"/>
      <c r="R72" s="137"/>
      <c r="S72" s="136"/>
    </row>
    <row r="73" spans="1:19" ht="21.6" customHeight="1" x14ac:dyDescent="0.2">
      <c r="A73" s="322" t="s">
        <v>174</v>
      </c>
      <c r="B73" s="322"/>
      <c r="C73" s="322"/>
      <c r="D73" s="322"/>
      <c r="E73" s="322"/>
      <c r="F73" s="322"/>
      <c r="G73" s="322"/>
      <c r="H73" s="322"/>
      <c r="I73" s="322"/>
      <c r="J73" s="322"/>
      <c r="K73" s="322"/>
      <c r="L73" s="322"/>
      <c r="M73" s="322"/>
      <c r="N73" s="322"/>
      <c r="O73" s="322"/>
      <c r="P73" s="322"/>
      <c r="Q73" s="322"/>
      <c r="R73" s="322"/>
      <c r="S73" s="322"/>
    </row>
    <row r="74" spans="1:19" ht="21.6" customHeight="1" x14ac:dyDescent="0.2">
      <c r="A74" s="323" t="s">
        <v>175</v>
      </c>
      <c r="B74" s="323"/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323"/>
      <c r="S74" s="323"/>
    </row>
    <row r="75" spans="1:19" ht="21.6" customHeight="1" thickBot="1" x14ac:dyDescent="0.25">
      <c r="A75" s="385" t="s">
        <v>128</v>
      </c>
      <c r="B75" s="385"/>
      <c r="C75" s="385"/>
      <c r="D75" s="384"/>
      <c r="F75" s="118"/>
      <c r="G75" s="131"/>
      <c r="H75" s="131"/>
      <c r="I75" s="131"/>
      <c r="J75" s="131"/>
      <c r="K75" s="131"/>
      <c r="L75" s="131"/>
      <c r="M75" s="131"/>
      <c r="P75" s="386"/>
      <c r="Q75" s="385" t="s">
        <v>129</v>
      </c>
      <c r="R75" s="385"/>
      <c r="S75" s="385"/>
    </row>
    <row r="76" spans="1:19" ht="21.6" customHeight="1" x14ac:dyDescent="0.2">
      <c r="A76" s="327" t="s">
        <v>19</v>
      </c>
      <c r="B76" s="330" t="s">
        <v>69</v>
      </c>
      <c r="C76" s="333" t="s">
        <v>130</v>
      </c>
      <c r="D76" s="336" t="s">
        <v>149</v>
      </c>
      <c r="E76" s="336"/>
      <c r="F76" s="336"/>
      <c r="G76" s="336"/>
      <c r="H76" s="336"/>
      <c r="I76" s="336"/>
      <c r="J76" s="336"/>
      <c r="K76" s="336"/>
      <c r="L76" s="336"/>
      <c r="M76" s="336" t="s">
        <v>164</v>
      </c>
      <c r="N76" s="336"/>
      <c r="O76" s="336"/>
      <c r="P76" s="351" t="s">
        <v>131</v>
      </c>
      <c r="Q76" s="353" t="s">
        <v>132</v>
      </c>
      <c r="R76" s="365" t="s">
        <v>76</v>
      </c>
      <c r="S76" s="368" t="s">
        <v>133</v>
      </c>
    </row>
    <row r="77" spans="1:19" ht="27" customHeight="1" x14ac:dyDescent="0.2">
      <c r="A77" s="328"/>
      <c r="B77" s="331"/>
      <c r="C77" s="334"/>
      <c r="D77" s="337" t="s">
        <v>150</v>
      </c>
      <c r="E77" s="337"/>
      <c r="F77" s="337"/>
      <c r="G77" s="352" t="s">
        <v>151</v>
      </c>
      <c r="H77" s="352"/>
      <c r="I77" s="352"/>
      <c r="J77" s="337" t="s">
        <v>152</v>
      </c>
      <c r="K77" s="337"/>
      <c r="L77" s="337"/>
      <c r="M77" s="337"/>
      <c r="N77" s="337"/>
      <c r="O77" s="337"/>
      <c r="P77" s="352"/>
      <c r="Q77" s="354"/>
      <c r="R77" s="366"/>
      <c r="S77" s="369"/>
    </row>
    <row r="78" spans="1:19" ht="21.6" customHeight="1" x14ac:dyDescent="0.2">
      <c r="A78" s="328"/>
      <c r="B78" s="331"/>
      <c r="C78" s="334"/>
      <c r="D78" s="145" t="s">
        <v>157</v>
      </c>
      <c r="E78" s="145" t="s">
        <v>134</v>
      </c>
      <c r="F78" s="145" t="s">
        <v>163</v>
      </c>
      <c r="G78" s="145" t="s">
        <v>157</v>
      </c>
      <c r="H78" s="145" t="s">
        <v>134</v>
      </c>
      <c r="I78" s="145" t="s">
        <v>90</v>
      </c>
      <c r="J78" s="145" t="s">
        <v>157</v>
      </c>
      <c r="K78" s="145" t="s">
        <v>134</v>
      </c>
      <c r="L78" s="145" t="s">
        <v>90</v>
      </c>
      <c r="M78" s="145" t="s">
        <v>157</v>
      </c>
      <c r="N78" s="145" t="s">
        <v>135</v>
      </c>
      <c r="O78" s="145" t="s">
        <v>90</v>
      </c>
      <c r="P78" s="352"/>
      <c r="Q78" s="354"/>
      <c r="R78" s="366"/>
      <c r="S78" s="369"/>
    </row>
    <row r="79" spans="1:19" ht="21.6" customHeight="1" thickBot="1" x14ac:dyDescent="0.25">
      <c r="A79" s="329"/>
      <c r="B79" s="332"/>
      <c r="C79" s="335"/>
      <c r="D79" s="146" t="s">
        <v>122</v>
      </c>
      <c r="E79" s="146" t="s">
        <v>124</v>
      </c>
      <c r="F79" s="146" t="s">
        <v>66</v>
      </c>
      <c r="G79" s="146" t="s">
        <v>122</v>
      </c>
      <c r="H79" s="146" t="s">
        <v>124</v>
      </c>
      <c r="I79" s="146" t="s">
        <v>66</v>
      </c>
      <c r="J79" s="146" t="s">
        <v>122</v>
      </c>
      <c r="K79" s="146" t="s">
        <v>124</v>
      </c>
      <c r="L79" s="146" t="s">
        <v>66</v>
      </c>
      <c r="M79" s="146" t="s">
        <v>122</v>
      </c>
      <c r="N79" s="146" t="s">
        <v>124</v>
      </c>
      <c r="O79" s="146" t="s">
        <v>66</v>
      </c>
      <c r="P79" s="147" t="s">
        <v>66</v>
      </c>
      <c r="Q79" s="355"/>
      <c r="R79" s="367"/>
      <c r="S79" s="370"/>
    </row>
    <row r="80" spans="1:19" ht="21.6" customHeight="1" x14ac:dyDescent="0.2">
      <c r="A80" s="363" t="s">
        <v>55</v>
      </c>
      <c r="B80" s="374" t="s">
        <v>85</v>
      </c>
      <c r="C80" s="121" t="s">
        <v>119</v>
      </c>
      <c r="D80" s="127">
        <v>40400</v>
      </c>
      <c r="E80" s="127">
        <v>0</v>
      </c>
      <c r="F80" s="127">
        <v>40400</v>
      </c>
      <c r="G80" s="127">
        <v>26040</v>
      </c>
      <c r="H80" s="127">
        <v>7200</v>
      </c>
      <c r="I80" s="127">
        <f>G80+H80</f>
        <v>33240</v>
      </c>
      <c r="J80" s="127">
        <v>66440</v>
      </c>
      <c r="K80" s="127">
        <v>7200</v>
      </c>
      <c r="L80" s="127">
        <f>J80+K80</f>
        <v>73640</v>
      </c>
      <c r="M80" s="127">
        <v>600</v>
      </c>
      <c r="N80" s="127">
        <v>0</v>
      </c>
      <c r="O80" s="127">
        <v>600</v>
      </c>
      <c r="P80" s="127">
        <f>L80+O80</f>
        <v>74240</v>
      </c>
      <c r="Q80" s="121" t="s">
        <v>121</v>
      </c>
      <c r="R80" s="350" t="s">
        <v>86</v>
      </c>
      <c r="S80" s="364" t="s">
        <v>56</v>
      </c>
    </row>
    <row r="81" spans="1:19" ht="21.6" customHeight="1" x14ac:dyDescent="0.2">
      <c r="A81" s="339"/>
      <c r="B81" s="375"/>
      <c r="C81" s="122" t="s">
        <v>104</v>
      </c>
      <c r="D81" s="122">
        <v>0</v>
      </c>
      <c r="E81" s="122">
        <v>0</v>
      </c>
      <c r="F81" s="122">
        <v>0</v>
      </c>
      <c r="G81" s="122">
        <v>0</v>
      </c>
      <c r="H81" s="122">
        <v>0</v>
      </c>
      <c r="I81" s="122">
        <v>0</v>
      </c>
      <c r="J81" s="122">
        <v>0</v>
      </c>
      <c r="K81" s="122">
        <v>0</v>
      </c>
      <c r="L81" s="122">
        <v>0</v>
      </c>
      <c r="M81" s="122">
        <v>0</v>
      </c>
      <c r="N81" s="122">
        <v>0</v>
      </c>
      <c r="O81" s="122">
        <v>0</v>
      </c>
      <c r="P81" s="122">
        <v>0</v>
      </c>
      <c r="Q81" s="133" t="s">
        <v>111</v>
      </c>
      <c r="R81" s="345"/>
      <c r="S81" s="347"/>
    </row>
    <row r="82" spans="1:19" ht="21.6" customHeight="1" thickBot="1" x14ac:dyDescent="0.25">
      <c r="A82" s="340"/>
      <c r="B82" s="376"/>
      <c r="C82" s="123" t="s">
        <v>65</v>
      </c>
      <c r="D82" s="124">
        <f>SUM(D80:D81)</f>
        <v>40400</v>
      </c>
      <c r="E82" s="124">
        <f t="shared" ref="E82:P82" si="22">SUM(E80:E81)</f>
        <v>0</v>
      </c>
      <c r="F82" s="124">
        <f t="shared" si="22"/>
        <v>40400</v>
      </c>
      <c r="G82" s="124">
        <f t="shared" si="22"/>
        <v>26040</v>
      </c>
      <c r="H82" s="124">
        <f t="shared" si="22"/>
        <v>7200</v>
      </c>
      <c r="I82" s="124">
        <f t="shared" si="22"/>
        <v>33240</v>
      </c>
      <c r="J82" s="124">
        <f t="shared" si="22"/>
        <v>66440</v>
      </c>
      <c r="K82" s="124">
        <f t="shared" si="22"/>
        <v>7200</v>
      </c>
      <c r="L82" s="124">
        <f t="shared" si="22"/>
        <v>73640</v>
      </c>
      <c r="M82" s="124">
        <f t="shared" si="22"/>
        <v>600</v>
      </c>
      <c r="N82" s="124">
        <f t="shared" si="22"/>
        <v>0</v>
      </c>
      <c r="O82" s="124">
        <f t="shared" si="22"/>
        <v>600</v>
      </c>
      <c r="P82" s="124">
        <f t="shared" si="22"/>
        <v>74240</v>
      </c>
      <c r="Q82" s="134" t="s">
        <v>66</v>
      </c>
      <c r="R82" s="346"/>
      <c r="S82" s="348"/>
    </row>
    <row r="83" spans="1:19" ht="21.6" customHeight="1" x14ac:dyDescent="0.2">
      <c r="A83" s="363" t="s">
        <v>57</v>
      </c>
      <c r="B83" s="374" t="s">
        <v>85</v>
      </c>
      <c r="C83" s="121" t="s">
        <v>119</v>
      </c>
      <c r="D83" s="121">
        <v>60600</v>
      </c>
      <c r="E83" s="121">
        <v>0</v>
      </c>
      <c r="F83" s="121">
        <v>60600</v>
      </c>
      <c r="G83" s="121">
        <v>73800</v>
      </c>
      <c r="H83" s="121">
        <v>4200</v>
      </c>
      <c r="I83" s="121">
        <f>G83+H83</f>
        <v>78000</v>
      </c>
      <c r="J83" s="121">
        <v>134400</v>
      </c>
      <c r="K83" s="121">
        <v>4200</v>
      </c>
      <c r="L83" s="121">
        <f>J83+K83</f>
        <v>138600</v>
      </c>
      <c r="M83" s="121">
        <v>0</v>
      </c>
      <c r="N83" s="121">
        <v>0</v>
      </c>
      <c r="O83" s="121">
        <v>0</v>
      </c>
      <c r="P83" s="121">
        <f>L83</f>
        <v>138600</v>
      </c>
      <c r="Q83" s="132" t="s">
        <v>121</v>
      </c>
      <c r="R83" s="350" t="s">
        <v>86</v>
      </c>
      <c r="S83" s="364" t="s">
        <v>58</v>
      </c>
    </row>
    <row r="84" spans="1:19" ht="21.6" customHeight="1" x14ac:dyDescent="0.2">
      <c r="A84" s="339"/>
      <c r="B84" s="375"/>
      <c r="C84" s="122" t="s">
        <v>104</v>
      </c>
      <c r="D84" s="122">
        <v>0</v>
      </c>
      <c r="E84" s="122">
        <v>0</v>
      </c>
      <c r="F84" s="122">
        <v>0</v>
      </c>
      <c r="G84" s="122">
        <v>0</v>
      </c>
      <c r="H84" s="122">
        <v>0</v>
      </c>
      <c r="I84" s="122">
        <v>0</v>
      </c>
      <c r="J84" s="122">
        <v>0</v>
      </c>
      <c r="K84" s="122">
        <v>0</v>
      </c>
      <c r="L84" s="122">
        <v>0</v>
      </c>
      <c r="M84" s="122">
        <v>0</v>
      </c>
      <c r="N84" s="122">
        <v>0</v>
      </c>
      <c r="O84" s="122">
        <v>0</v>
      </c>
      <c r="P84" s="122">
        <v>0</v>
      </c>
      <c r="Q84" s="133" t="s">
        <v>111</v>
      </c>
      <c r="R84" s="345"/>
      <c r="S84" s="347"/>
    </row>
    <row r="85" spans="1:19" ht="21.6" customHeight="1" thickBot="1" x14ac:dyDescent="0.25">
      <c r="A85" s="340"/>
      <c r="B85" s="376"/>
      <c r="C85" s="123" t="s">
        <v>65</v>
      </c>
      <c r="D85" s="124">
        <f>SUM(D83:D84)</f>
        <v>60600</v>
      </c>
      <c r="E85" s="124">
        <f t="shared" ref="E85:P85" si="23">SUM(E83:E84)</f>
        <v>0</v>
      </c>
      <c r="F85" s="124">
        <f t="shared" si="23"/>
        <v>60600</v>
      </c>
      <c r="G85" s="124">
        <f t="shared" si="23"/>
        <v>73800</v>
      </c>
      <c r="H85" s="124">
        <f t="shared" si="23"/>
        <v>4200</v>
      </c>
      <c r="I85" s="124">
        <f t="shared" si="23"/>
        <v>78000</v>
      </c>
      <c r="J85" s="124">
        <f t="shared" si="23"/>
        <v>134400</v>
      </c>
      <c r="K85" s="124">
        <f t="shared" si="23"/>
        <v>4200</v>
      </c>
      <c r="L85" s="124">
        <f t="shared" si="23"/>
        <v>138600</v>
      </c>
      <c r="M85" s="124">
        <f t="shared" si="23"/>
        <v>0</v>
      </c>
      <c r="N85" s="124">
        <f t="shared" si="23"/>
        <v>0</v>
      </c>
      <c r="O85" s="124">
        <f t="shared" si="23"/>
        <v>0</v>
      </c>
      <c r="P85" s="124">
        <f t="shared" si="23"/>
        <v>138600</v>
      </c>
      <c r="Q85" s="134" t="s">
        <v>66</v>
      </c>
      <c r="R85" s="346"/>
      <c r="S85" s="348"/>
    </row>
    <row r="86" spans="1:19" ht="21.6" customHeight="1" x14ac:dyDescent="0.2">
      <c r="A86" s="363" t="s">
        <v>59</v>
      </c>
      <c r="B86" s="374" t="s">
        <v>85</v>
      </c>
      <c r="C86" s="121" t="s">
        <v>119</v>
      </c>
      <c r="D86" s="121">
        <v>91200</v>
      </c>
      <c r="E86" s="121">
        <v>5400</v>
      </c>
      <c r="F86" s="121">
        <f>SUM(D86:E86)</f>
        <v>96600</v>
      </c>
      <c r="G86" s="121">
        <v>81000</v>
      </c>
      <c r="H86" s="121">
        <v>4800</v>
      </c>
      <c r="I86" s="121">
        <f>SUM(G86:H86)</f>
        <v>85800</v>
      </c>
      <c r="J86" s="121">
        <v>172200</v>
      </c>
      <c r="K86" s="121">
        <v>10200</v>
      </c>
      <c r="L86" s="121">
        <f>SUM(J86:K86)</f>
        <v>182400</v>
      </c>
      <c r="M86" s="121">
        <v>0</v>
      </c>
      <c r="N86" s="121">
        <v>1200</v>
      </c>
      <c r="O86" s="121">
        <v>1200</v>
      </c>
      <c r="P86" s="121">
        <v>183600</v>
      </c>
      <c r="Q86" s="132" t="s">
        <v>121</v>
      </c>
      <c r="R86" s="350" t="s">
        <v>86</v>
      </c>
      <c r="S86" s="364" t="s">
        <v>60</v>
      </c>
    </row>
    <row r="87" spans="1:19" ht="28.5" customHeight="1" x14ac:dyDescent="0.2">
      <c r="A87" s="339"/>
      <c r="B87" s="375"/>
      <c r="C87" s="122" t="s">
        <v>104</v>
      </c>
      <c r="D87" s="122">
        <v>9000</v>
      </c>
      <c r="E87" s="122">
        <v>14400</v>
      </c>
      <c r="F87" s="122">
        <f>SUM(D87:E87)</f>
        <v>23400</v>
      </c>
      <c r="G87" s="122">
        <v>43200</v>
      </c>
      <c r="H87" s="122">
        <v>10800</v>
      </c>
      <c r="I87" s="122">
        <f>SUM(G87:H87)</f>
        <v>54000</v>
      </c>
      <c r="J87" s="122">
        <v>52200</v>
      </c>
      <c r="K87" s="122">
        <v>25200</v>
      </c>
      <c r="L87" s="122">
        <f>SUM(J87:K87)</f>
        <v>77400</v>
      </c>
      <c r="M87" s="122">
        <v>0</v>
      </c>
      <c r="N87" s="122">
        <v>0</v>
      </c>
      <c r="O87" s="122">
        <v>0</v>
      </c>
      <c r="P87" s="122">
        <v>77400</v>
      </c>
      <c r="Q87" s="133" t="s">
        <v>111</v>
      </c>
      <c r="R87" s="345"/>
      <c r="S87" s="347"/>
    </row>
    <row r="88" spans="1:19" ht="21.6" customHeight="1" thickBot="1" x14ac:dyDescent="0.25">
      <c r="A88" s="340"/>
      <c r="B88" s="376"/>
      <c r="C88" s="123" t="s">
        <v>65</v>
      </c>
      <c r="D88" s="124">
        <f>SUM(D86:D87)</f>
        <v>100200</v>
      </c>
      <c r="E88" s="124">
        <f t="shared" ref="E88:F88" si="24">SUM(E86:E87)</f>
        <v>19800</v>
      </c>
      <c r="F88" s="124">
        <f t="shared" si="24"/>
        <v>120000</v>
      </c>
      <c r="G88" s="124">
        <f t="shared" ref="G88:P88" si="25">SUM(G86:G87)</f>
        <v>124200</v>
      </c>
      <c r="H88" s="124">
        <f t="shared" si="25"/>
        <v>15600</v>
      </c>
      <c r="I88" s="124">
        <f t="shared" si="25"/>
        <v>139800</v>
      </c>
      <c r="J88" s="124">
        <f t="shared" si="25"/>
        <v>224400</v>
      </c>
      <c r="K88" s="124">
        <f t="shared" si="25"/>
        <v>35400</v>
      </c>
      <c r="L88" s="124">
        <f>SUM(L86:L87)</f>
        <v>259800</v>
      </c>
      <c r="M88" s="124">
        <f t="shared" si="25"/>
        <v>0</v>
      </c>
      <c r="N88" s="124">
        <f t="shared" si="25"/>
        <v>1200</v>
      </c>
      <c r="O88" s="124">
        <f t="shared" si="25"/>
        <v>1200</v>
      </c>
      <c r="P88" s="124">
        <f t="shared" si="25"/>
        <v>261000</v>
      </c>
      <c r="Q88" s="134" t="s">
        <v>66</v>
      </c>
      <c r="R88" s="346"/>
      <c r="S88" s="348"/>
    </row>
    <row r="89" spans="1:19" ht="21.6" customHeight="1" x14ac:dyDescent="0.2">
      <c r="A89" s="363" t="s">
        <v>61</v>
      </c>
      <c r="B89" s="374" t="s">
        <v>85</v>
      </c>
      <c r="C89" s="121" t="s">
        <v>154</v>
      </c>
      <c r="D89" s="121">
        <v>97700</v>
      </c>
      <c r="E89" s="121">
        <v>6000</v>
      </c>
      <c r="F89" s="121">
        <f>SUM(D89:E89)</f>
        <v>103700</v>
      </c>
      <c r="G89" s="121">
        <v>719900</v>
      </c>
      <c r="H89" s="121">
        <v>0</v>
      </c>
      <c r="I89" s="121">
        <f>SUM(G89:H89)</f>
        <v>719900</v>
      </c>
      <c r="J89" s="121">
        <v>817600</v>
      </c>
      <c r="K89" s="121">
        <v>6000</v>
      </c>
      <c r="L89" s="121">
        <f>SUM(J89:K89)</f>
        <v>823600</v>
      </c>
      <c r="M89" s="121">
        <v>400</v>
      </c>
      <c r="N89" s="121">
        <v>50</v>
      </c>
      <c r="O89" s="121">
        <f>SUM(M89:N89)</f>
        <v>450</v>
      </c>
      <c r="P89" s="121">
        <f>L89+O89</f>
        <v>824050</v>
      </c>
      <c r="Q89" s="132" t="s">
        <v>121</v>
      </c>
      <c r="R89" s="350" t="s">
        <v>86</v>
      </c>
      <c r="S89" s="364" t="s">
        <v>62</v>
      </c>
    </row>
    <row r="90" spans="1:19" ht="21.6" customHeight="1" x14ac:dyDescent="0.2">
      <c r="A90" s="339"/>
      <c r="B90" s="375"/>
      <c r="C90" s="122" t="s">
        <v>104</v>
      </c>
      <c r="D90" s="122">
        <v>12000</v>
      </c>
      <c r="E90" s="122">
        <v>0</v>
      </c>
      <c r="F90" s="122">
        <f>SUM(D90:E90)</f>
        <v>12000</v>
      </c>
      <c r="G90" s="122">
        <v>0</v>
      </c>
      <c r="H90" s="122">
        <v>0</v>
      </c>
      <c r="I90" s="122">
        <v>0</v>
      </c>
      <c r="J90" s="122">
        <v>12000</v>
      </c>
      <c r="K90" s="122">
        <v>0</v>
      </c>
      <c r="L90" s="122">
        <v>12000</v>
      </c>
      <c r="M90" s="122">
        <v>0</v>
      </c>
      <c r="N90" s="122">
        <v>0</v>
      </c>
      <c r="O90" s="122">
        <v>0</v>
      </c>
      <c r="P90" s="122">
        <v>12000</v>
      </c>
      <c r="Q90" s="133" t="s">
        <v>111</v>
      </c>
      <c r="R90" s="345"/>
      <c r="S90" s="347"/>
    </row>
    <row r="91" spans="1:19" ht="21.6" customHeight="1" thickBot="1" x14ac:dyDescent="0.25">
      <c r="A91" s="340"/>
      <c r="B91" s="376"/>
      <c r="C91" s="123" t="s">
        <v>65</v>
      </c>
      <c r="D91" s="124">
        <f>SUM(D89:D90)</f>
        <v>109700</v>
      </c>
      <c r="E91" s="124">
        <f t="shared" ref="E91:P91" si="26">SUM(E89:E90)</f>
        <v>6000</v>
      </c>
      <c r="F91" s="124">
        <f t="shared" si="26"/>
        <v>115700</v>
      </c>
      <c r="G91" s="124">
        <f t="shared" si="26"/>
        <v>719900</v>
      </c>
      <c r="H91" s="124">
        <f t="shared" si="26"/>
        <v>0</v>
      </c>
      <c r="I91" s="124">
        <f t="shared" si="26"/>
        <v>719900</v>
      </c>
      <c r="J91" s="124">
        <f t="shared" si="26"/>
        <v>829600</v>
      </c>
      <c r="K91" s="124">
        <f t="shared" si="26"/>
        <v>6000</v>
      </c>
      <c r="L91" s="124">
        <f t="shared" si="26"/>
        <v>835600</v>
      </c>
      <c r="M91" s="124">
        <f t="shared" si="26"/>
        <v>400</v>
      </c>
      <c r="N91" s="124">
        <f t="shared" si="26"/>
        <v>50</v>
      </c>
      <c r="O91" s="124">
        <f t="shared" si="26"/>
        <v>450</v>
      </c>
      <c r="P91" s="124">
        <f t="shared" si="26"/>
        <v>836050</v>
      </c>
      <c r="Q91" s="134" t="s">
        <v>66</v>
      </c>
      <c r="R91" s="346"/>
      <c r="S91" s="348"/>
    </row>
    <row r="92" spans="1:19" ht="21.6" customHeight="1" x14ac:dyDescent="0.2">
      <c r="A92" s="338" t="s">
        <v>63</v>
      </c>
      <c r="B92" s="377" t="s">
        <v>85</v>
      </c>
      <c r="C92" s="127" t="s">
        <v>119</v>
      </c>
      <c r="D92" s="127">
        <v>1077694</v>
      </c>
      <c r="E92" s="127">
        <v>254040</v>
      </c>
      <c r="F92" s="127">
        <f>SUM(D92:E92)</f>
        <v>1331734</v>
      </c>
      <c r="G92" s="127">
        <v>3418816</v>
      </c>
      <c r="H92" s="127">
        <v>238008</v>
      </c>
      <c r="I92" s="127">
        <f>SUM(G92:H92)</f>
        <v>3656824</v>
      </c>
      <c r="J92" s="127">
        <v>4496510</v>
      </c>
      <c r="K92" s="127">
        <v>492048</v>
      </c>
      <c r="L92" s="127">
        <f>SUM(J92:K92)</f>
        <v>4988558</v>
      </c>
      <c r="M92" s="127">
        <v>60175</v>
      </c>
      <c r="N92" s="127">
        <v>16200</v>
      </c>
      <c r="O92" s="127">
        <f>SUM(M92:N92)</f>
        <v>76375</v>
      </c>
      <c r="P92" s="127">
        <v>5064933</v>
      </c>
      <c r="Q92" s="135" t="s">
        <v>121</v>
      </c>
      <c r="R92" s="344" t="s">
        <v>86</v>
      </c>
      <c r="S92" s="362" t="s">
        <v>64</v>
      </c>
    </row>
    <row r="93" spans="1:19" ht="21.6" customHeight="1" x14ac:dyDescent="0.2">
      <c r="A93" s="339"/>
      <c r="B93" s="375"/>
      <c r="C93" s="122" t="s">
        <v>104</v>
      </c>
      <c r="D93" s="122">
        <v>540220</v>
      </c>
      <c r="E93" s="122">
        <v>18000</v>
      </c>
      <c r="F93" s="122">
        <f>SUM(D93:E93)</f>
        <v>558220</v>
      </c>
      <c r="G93" s="122">
        <v>1701870</v>
      </c>
      <c r="H93" s="122">
        <v>253044</v>
      </c>
      <c r="I93" s="122">
        <f>SUM(G93:H93)</f>
        <v>1954914</v>
      </c>
      <c r="J93" s="122">
        <v>2242090</v>
      </c>
      <c r="K93" s="122">
        <v>271044</v>
      </c>
      <c r="L93" s="122">
        <f>SUM(J93:K93)</f>
        <v>2513134</v>
      </c>
      <c r="M93" s="122">
        <v>17500</v>
      </c>
      <c r="N93" s="122">
        <v>650</v>
      </c>
      <c r="O93" s="122">
        <f>SUM(M93:N93)</f>
        <v>18150</v>
      </c>
      <c r="P93" s="122">
        <v>2531284</v>
      </c>
      <c r="Q93" s="133" t="s">
        <v>111</v>
      </c>
      <c r="R93" s="345"/>
      <c r="S93" s="347"/>
    </row>
    <row r="94" spans="1:19" ht="21.6" customHeight="1" thickBot="1" x14ac:dyDescent="0.25">
      <c r="A94" s="340"/>
      <c r="B94" s="376"/>
      <c r="C94" s="123" t="s">
        <v>65</v>
      </c>
      <c r="D94" s="124">
        <f>SUM(D92:D93)</f>
        <v>1617914</v>
      </c>
      <c r="E94" s="124">
        <f t="shared" ref="E94:P94" si="27">SUM(E92:E93)</f>
        <v>272040</v>
      </c>
      <c r="F94" s="124">
        <f t="shared" si="27"/>
        <v>1889954</v>
      </c>
      <c r="G94" s="124">
        <f t="shared" si="27"/>
        <v>5120686</v>
      </c>
      <c r="H94" s="124">
        <f t="shared" si="27"/>
        <v>491052</v>
      </c>
      <c r="I94" s="124">
        <f t="shared" si="27"/>
        <v>5611738</v>
      </c>
      <c r="J94" s="124">
        <f t="shared" si="27"/>
        <v>6738600</v>
      </c>
      <c r="K94" s="124">
        <f t="shared" si="27"/>
        <v>763092</v>
      </c>
      <c r="L94" s="124">
        <f t="shared" si="27"/>
        <v>7501692</v>
      </c>
      <c r="M94" s="124">
        <f t="shared" si="27"/>
        <v>77675</v>
      </c>
      <c r="N94" s="124">
        <f t="shared" si="27"/>
        <v>16850</v>
      </c>
      <c r="O94" s="124">
        <f t="shared" si="27"/>
        <v>94525</v>
      </c>
      <c r="P94" s="124">
        <f t="shared" si="27"/>
        <v>7596217</v>
      </c>
      <c r="Q94" s="134" t="s">
        <v>66</v>
      </c>
      <c r="R94" s="346"/>
      <c r="S94" s="348"/>
    </row>
    <row r="95" spans="1:19" ht="19.5" customHeight="1" x14ac:dyDescent="0.2">
      <c r="A95" s="151"/>
      <c r="B95" s="151"/>
      <c r="C95" s="152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2"/>
      <c r="R95" s="137"/>
      <c r="S95" s="136"/>
    </row>
    <row r="96" spans="1:19" ht="14.25" customHeight="1" x14ac:dyDescent="0.2">
      <c r="A96" s="322" t="s">
        <v>174</v>
      </c>
      <c r="B96" s="322"/>
      <c r="C96" s="322"/>
      <c r="D96" s="322"/>
      <c r="E96" s="322"/>
      <c r="F96" s="322"/>
      <c r="G96" s="322"/>
      <c r="H96" s="322"/>
      <c r="I96" s="322"/>
      <c r="J96" s="322"/>
      <c r="K96" s="322"/>
      <c r="L96" s="322"/>
      <c r="M96" s="322"/>
      <c r="N96" s="322"/>
      <c r="O96" s="322"/>
      <c r="P96" s="322"/>
      <c r="Q96" s="322"/>
      <c r="R96" s="322"/>
      <c r="S96" s="322"/>
    </row>
    <row r="97" spans="1:19" ht="14.25" customHeight="1" x14ac:dyDescent="0.2">
      <c r="A97" s="323" t="s">
        <v>175</v>
      </c>
      <c r="B97" s="323"/>
      <c r="C97" s="323"/>
      <c r="D97" s="323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23"/>
      <c r="Q97" s="323"/>
      <c r="R97" s="323"/>
      <c r="S97" s="323"/>
    </row>
    <row r="98" spans="1:19" ht="19.5" customHeight="1" thickBot="1" x14ac:dyDescent="0.25">
      <c r="A98" s="385" t="s">
        <v>128</v>
      </c>
      <c r="B98" s="385"/>
      <c r="C98" s="385"/>
      <c r="D98" s="384"/>
      <c r="F98" s="118"/>
      <c r="G98" s="131"/>
      <c r="H98" s="131"/>
      <c r="I98" s="131"/>
      <c r="J98" s="131"/>
      <c r="K98" s="131"/>
      <c r="L98" s="131"/>
      <c r="M98" s="131"/>
      <c r="P98" s="386"/>
      <c r="Q98" s="385" t="s">
        <v>129</v>
      </c>
      <c r="R98" s="385"/>
      <c r="S98" s="385"/>
    </row>
    <row r="99" spans="1:19" ht="24.95" customHeight="1" x14ac:dyDescent="0.2">
      <c r="A99" s="327" t="s">
        <v>19</v>
      </c>
      <c r="B99" s="330" t="s">
        <v>69</v>
      </c>
      <c r="C99" s="333" t="s">
        <v>130</v>
      </c>
      <c r="D99" s="336" t="s">
        <v>149</v>
      </c>
      <c r="E99" s="336"/>
      <c r="F99" s="336"/>
      <c r="G99" s="336"/>
      <c r="H99" s="336"/>
      <c r="I99" s="336"/>
      <c r="J99" s="336"/>
      <c r="K99" s="336"/>
      <c r="L99" s="336"/>
      <c r="M99" s="336" t="s">
        <v>164</v>
      </c>
      <c r="N99" s="336"/>
      <c r="O99" s="336"/>
      <c r="P99" s="351" t="s">
        <v>131</v>
      </c>
      <c r="Q99" s="353" t="s">
        <v>132</v>
      </c>
      <c r="R99" s="365" t="s">
        <v>76</v>
      </c>
      <c r="S99" s="368" t="s">
        <v>133</v>
      </c>
    </row>
    <row r="100" spans="1:19" ht="24.95" customHeight="1" x14ac:dyDescent="0.2">
      <c r="A100" s="328"/>
      <c r="B100" s="331"/>
      <c r="C100" s="334"/>
      <c r="D100" s="337" t="s">
        <v>150</v>
      </c>
      <c r="E100" s="337"/>
      <c r="F100" s="337"/>
      <c r="G100" s="352" t="s">
        <v>151</v>
      </c>
      <c r="H100" s="352"/>
      <c r="I100" s="352"/>
      <c r="J100" s="337" t="s">
        <v>152</v>
      </c>
      <c r="K100" s="337"/>
      <c r="L100" s="337"/>
      <c r="M100" s="337"/>
      <c r="N100" s="337"/>
      <c r="O100" s="337"/>
      <c r="P100" s="352"/>
      <c r="Q100" s="354"/>
      <c r="R100" s="366"/>
      <c r="S100" s="369"/>
    </row>
    <row r="101" spans="1:19" ht="24.95" customHeight="1" x14ac:dyDescent="0.2">
      <c r="A101" s="328"/>
      <c r="B101" s="331"/>
      <c r="C101" s="334"/>
      <c r="D101" s="145" t="s">
        <v>157</v>
      </c>
      <c r="E101" s="145" t="s">
        <v>134</v>
      </c>
      <c r="F101" s="145" t="s">
        <v>163</v>
      </c>
      <c r="G101" s="145" t="s">
        <v>157</v>
      </c>
      <c r="H101" s="145" t="s">
        <v>134</v>
      </c>
      <c r="I101" s="145" t="s">
        <v>90</v>
      </c>
      <c r="J101" s="145" t="s">
        <v>157</v>
      </c>
      <c r="K101" s="145" t="s">
        <v>134</v>
      </c>
      <c r="L101" s="145" t="s">
        <v>90</v>
      </c>
      <c r="M101" s="145" t="s">
        <v>157</v>
      </c>
      <c r="N101" s="145" t="s">
        <v>135</v>
      </c>
      <c r="O101" s="145" t="s">
        <v>90</v>
      </c>
      <c r="P101" s="352"/>
      <c r="Q101" s="354"/>
      <c r="R101" s="366"/>
      <c r="S101" s="369"/>
    </row>
    <row r="102" spans="1:19" ht="24.95" customHeight="1" thickBot="1" x14ac:dyDescent="0.25">
      <c r="A102" s="329"/>
      <c r="B102" s="332"/>
      <c r="C102" s="335"/>
      <c r="D102" s="146" t="s">
        <v>122</v>
      </c>
      <c r="E102" s="146" t="s">
        <v>124</v>
      </c>
      <c r="F102" s="146" t="s">
        <v>66</v>
      </c>
      <c r="G102" s="146" t="s">
        <v>122</v>
      </c>
      <c r="H102" s="146" t="s">
        <v>124</v>
      </c>
      <c r="I102" s="146" t="s">
        <v>66</v>
      </c>
      <c r="J102" s="146" t="s">
        <v>122</v>
      </c>
      <c r="K102" s="146" t="s">
        <v>124</v>
      </c>
      <c r="L102" s="146" t="s">
        <v>66</v>
      </c>
      <c r="M102" s="146" t="s">
        <v>122</v>
      </c>
      <c r="N102" s="146" t="s">
        <v>124</v>
      </c>
      <c r="O102" s="146" t="s">
        <v>66</v>
      </c>
      <c r="P102" s="147" t="s">
        <v>66</v>
      </c>
      <c r="Q102" s="355"/>
      <c r="R102" s="367"/>
      <c r="S102" s="370"/>
    </row>
    <row r="103" spans="1:19" ht="24.95" customHeight="1" x14ac:dyDescent="0.2">
      <c r="A103" s="363" t="s">
        <v>100</v>
      </c>
      <c r="B103" s="349" t="s">
        <v>85</v>
      </c>
      <c r="C103" s="121" t="s">
        <v>119</v>
      </c>
      <c r="D103" s="125">
        <f t="shared" ref="D103:P103" si="28">D8+D17+D20+D30+D39+D56+D59+D62+D65+D68+D80+D83+D86+D89+D92</f>
        <v>16533875</v>
      </c>
      <c r="E103" s="125">
        <f t="shared" si="28"/>
        <v>1115232</v>
      </c>
      <c r="F103" s="125">
        <f t="shared" si="28"/>
        <v>17649107</v>
      </c>
      <c r="G103" s="125">
        <f t="shared" si="28"/>
        <v>19626468</v>
      </c>
      <c r="H103" s="125">
        <f t="shared" si="28"/>
        <v>1299617</v>
      </c>
      <c r="I103" s="125">
        <f t="shared" si="28"/>
        <v>20926085</v>
      </c>
      <c r="J103" s="125">
        <f t="shared" si="28"/>
        <v>36160343</v>
      </c>
      <c r="K103" s="125">
        <f t="shared" si="28"/>
        <v>2414849</v>
      </c>
      <c r="L103" s="125">
        <f t="shared" si="28"/>
        <v>38575192</v>
      </c>
      <c r="M103" s="125">
        <f t="shared" si="28"/>
        <v>214782</v>
      </c>
      <c r="N103" s="125">
        <f t="shared" si="28"/>
        <v>27913</v>
      </c>
      <c r="O103" s="125">
        <f t="shared" si="28"/>
        <v>242695</v>
      </c>
      <c r="P103" s="125">
        <f t="shared" si="28"/>
        <v>38817887</v>
      </c>
      <c r="Q103" s="132" t="s">
        <v>121</v>
      </c>
      <c r="R103" s="350" t="s">
        <v>86</v>
      </c>
      <c r="S103" s="364" t="s">
        <v>138</v>
      </c>
    </row>
    <row r="104" spans="1:19" ht="24.95" customHeight="1" x14ac:dyDescent="0.2">
      <c r="A104" s="339"/>
      <c r="B104" s="342"/>
      <c r="C104" s="122" t="s">
        <v>104</v>
      </c>
      <c r="D104" s="126">
        <f t="shared" ref="D104:P104" si="29">D9+D18+D21+D31+D40+D57+D60+D63+D66+D69+D81+D84+D87+D90+D93</f>
        <v>974438</v>
      </c>
      <c r="E104" s="126">
        <f t="shared" si="29"/>
        <v>32400</v>
      </c>
      <c r="F104" s="126">
        <f t="shared" si="29"/>
        <v>1006838</v>
      </c>
      <c r="G104" s="126">
        <f t="shared" si="29"/>
        <v>5470143</v>
      </c>
      <c r="H104" s="126">
        <f t="shared" si="29"/>
        <v>470145</v>
      </c>
      <c r="I104" s="126">
        <f t="shared" si="29"/>
        <v>5940288</v>
      </c>
      <c r="J104" s="126">
        <f t="shared" si="29"/>
        <v>6444581</v>
      </c>
      <c r="K104" s="126">
        <f t="shared" si="29"/>
        <v>502545</v>
      </c>
      <c r="L104" s="126">
        <f t="shared" si="29"/>
        <v>6947126</v>
      </c>
      <c r="M104" s="126">
        <f t="shared" si="29"/>
        <v>19270</v>
      </c>
      <c r="N104" s="126">
        <f t="shared" si="29"/>
        <v>650</v>
      </c>
      <c r="O104" s="126">
        <f t="shared" si="29"/>
        <v>19920</v>
      </c>
      <c r="P104" s="126">
        <f t="shared" si="29"/>
        <v>6967046</v>
      </c>
      <c r="Q104" s="133" t="s">
        <v>111</v>
      </c>
      <c r="R104" s="345"/>
      <c r="S104" s="347"/>
    </row>
    <row r="105" spans="1:19" ht="24.95" customHeight="1" thickBot="1" x14ac:dyDescent="0.25">
      <c r="A105" s="339"/>
      <c r="B105" s="343"/>
      <c r="C105" s="123" t="s">
        <v>65</v>
      </c>
      <c r="D105" s="124">
        <f>SUM(D103:D104)</f>
        <v>17508313</v>
      </c>
      <c r="E105" s="124">
        <f t="shared" ref="E105:P105" si="30">SUM(E103:E104)</f>
        <v>1147632</v>
      </c>
      <c r="F105" s="124">
        <f t="shared" si="30"/>
        <v>18655945</v>
      </c>
      <c r="G105" s="124">
        <f t="shared" si="30"/>
        <v>25096611</v>
      </c>
      <c r="H105" s="124">
        <f t="shared" si="30"/>
        <v>1769762</v>
      </c>
      <c r="I105" s="124">
        <f t="shared" si="30"/>
        <v>26866373</v>
      </c>
      <c r="J105" s="124">
        <f t="shared" si="30"/>
        <v>42604924</v>
      </c>
      <c r="K105" s="124">
        <f t="shared" si="30"/>
        <v>2917394</v>
      </c>
      <c r="L105" s="124">
        <f t="shared" si="30"/>
        <v>45522318</v>
      </c>
      <c r="M105" s="124">
        <f t="shared" si="30"/>
        <v>234052</v>
      </c>
      <c r="N105" s="124">
        <f t="shared" si="30"/>
        <v>28563</v>
      </c>
      <c r="O105" s="124">
        <f t="shared" si="30"/>
        <v>262615</v>
      </c>
      <c r="P105" s="124">
        <f t="shared" si="30"/>
        <v>45784933</v>
      </c>
      <c r="Q105" s="134" t="s">
        <v>66</v>
      </c>
      <c r="R105" s="346"/>
      <c r="S105" s="347"/>
    </row>
    <row r="106" spans="1:19" ht="24.95" customHeight="1" x14ac:dyDescent="0.2">
      <c r="A106" s="339"/>
      <c r="B106" s="349" t="s">
        <v>97</v>
      </c>
      <c r="C106" s="121" t="s">
        <v>119</v>
      </c>
      <c r="D106" s="125">
        <f t="shared" ref="D106:P106" si="31">D33</f>
        <v>238200</v>
      </c>
      <c r="E106" s="125">
        <f t="shared" si="31"/>
        <v>23400</v>
      </c>
      <c r="F106" s="125">
        <f t="shared" si="31"/>
        <v>261600</v>
      </c>
      <c r="G106" s="125">
        <f t="shared" si="31"/>
        <v>324600</v>
      </c>
      <c r="H106" s="125">
        <f t="shared" si="31"/>
        <v>27000</v>
      </c>
      <c r="I106" s="125">
        <f t="shared" si="31"/>
        <v>351600</v>
      </c>
      <c r="J106" s="125">
        <f t="shared" si="31"/>
        <v>562800</v>
      </c>
      <c r="K106" s="125">
        <f t="shared" si="31"/>
        <v>50400</v>
      </c>
      <c r="L106" s="125">
        <f t="shared" si="31"/>
        <v>613200</v>
      </c>
      <c r="M106" s="125">
        <f t="shared" si="31"/>
        <v>0</v>
      </c>
      <c r="N106" s="125">
        <f t="shared" si="31"/>
        <v>0</v>
      </c>
      <c r="O106" s="125">
        <f t="shared" si="31"/>
        <v>0</v>
      </c>
      <c r="P106" s="125">
        <f t="shared" si="31"/>
        <v>613200</v>
      </c>
      <c r="Q106" s="132" t="s">
        <v>121</v>
      </c>
      <c r="R106" s="350" t="s">
        <v>98</v>
      </c>
      <c r="S106" s="347"/>
    </row>
    <row r="107" spans="1:19" ht="24.95" customHeight="1" x14ac:dyDescent="0.2">
      <c r="A107" s="339"/>
      <c r="B107" s="342"/>
      <c r="C107" s="122" t="s">
        <v>104</v>
      </c>
      <c r="D107" s="126">
        <f t="shared" ref="D107:P107" si="32">D34</f>
        <v>16800</v>
      </c>
      <c r="E107" s="126">
        <f t="shared" si="32"/>
        <v>0</v>
      </c>
      <c r="F107" s="126">
        <f t="shared" si="32"/>
        <v>16800</v>
      </c>
      <c r="G107" s="126">
        <f t="shared" si="32"/>
        <v>0</v>
      </c>
      <c r="H107" s="126">
        <f t="shared" si="32"/>
        <v>0</v>
      </c>
      <c r="I107" s="126">
        <f t="shared" si="32"/>
        <v>0</v>
      </c>
      <c r="J107" s="126">
        <f t="shared" si="32"/>
        <v>16800</v>
      </c>
      <c r="K107" s="126">
        <f t="shared" si="32"/>
        <v>0</v>
      </c>
      <c r="L107" s="126">
        <f t="shared" si="32"/>
        <v>16800</v>
      </c>
      <c r="M107" s="126">
        <f t="shared" si="32"/>
        <v>0</v>
      </c>
      <c r="N107" s="126">
        <f t="shared" si="32"/>
        <v>0</v>
      </c>
      <c r="O107" s="126">
        <f t="shared" si="32"/>
        <v>0</v>
      </c>
      <c r="P107" s="126">
        <f t="shared" si="32"/>
        <v>16800</v>
      </c>
      <c r="Q107" s="133" t="s">
        <v>111</v>
      </c>
      <c r="R107" s="345"/>
      <c r="S107" s="347"/>
    </row>
    <row r="108" spans="1:19" ht="24.95" customHeight="1" thickBot="1" x14ac:dyDescent="0.25">
      <c r="A108" s="339"/>
      <c r="B108" s="343"/>
      <c r="C108" s="123" t="s">
        <v>65</v>
      </c>
      <c r="D108" s="124">
        <f>SUM(D106:D107)</f>
        <v>255000</v>
      </c>
      <c r="E108" s="124">
        <f t="shared" ref="E108:P108" si="33">SUM(E106:E107)</f>
        <v>23400</v>
      </c>
      <c r="F108" s="124">
        <f t="shared" si="33"/>
        <v>278400</v>
      </c>
      <c r="G108" s="124">
        <f t="shared" si="33"/>
        <v>324600</v>
      </c>
      <c r="H108" s="124">
        <f t="shared" si="33"/>
        <v>27000</v>
      </c>
      <c r="I108" s="124">
        <f t="shared" si="33"/>
        <v>351600</v>
      </c>
      <c r="J108" s="124">
        <f t="shared" si="33"/>
        <v>579600</v>
      </c>
      <c r="K108" s="124">
        <f t="shared" si="33"/>
        <v>50400</v>
      </c>
      <c r="L108" s="124">
        <f t="shared" si="33"/>
        <v>630000</v>
      </c>
      <c r="M108" s="124">
        <f t="shared" si="33"/>
        <v>0</v>
      </c>
      <c r="N108" s="124">
        <f t="shared" si="33"/>
        <v>0</v>
      </c>
      <c r="O108" s="124">
        <f t="shared" si="33"/>
        <v>0</v>
      </c>
      <c r="P108" s="124">
        <f t="shared" si="33"/>
        <v>630000</v>
      </c>
      <c r="Q108" s="134" t="s">
        <v>66</v>
      </c>
      <c r="R108" s="346"/>
      <c r="S108" s="347"/>
    </row>
    <row r="109" spans="1:19" ht="24.95" customHeight="1" x14ac:dyDescent="0.2">
      <c r="A109" s="339"/>
      <c r="B109" s="349" t="s">
        <v>88</v>
      </c>
      <c r="C109" s="121" t="s">
        <v>119</v>
      </c>
      <c r="D109" s="125">
        <f t="shared" ref="D109:P109" si="34">D11+D42</f>
        <v>1041000</v>
      </c>
      <c r="E109" s="125">
        <f t="shared" si="34"/>
        <v>468000</v>
      </c>
      <c r="F109" s="125">
        <f t="shared" si="34"/>
        <v>1509000</v>
      </c>
      <c r="G109" s="125">
        <f t="shared" si="34"/>
        <v>1918635</v>
      </c>
      <c r="H109" s="125">
        <f t="shared" si="34"/>
        <v>601200</v>
      </c>
      <c r="I109" s="125">
        <f t="shared" si="34"/>
        <v>2519835</v>
      </c>
      <c r="J109" s="125">
        <f t="shared" si="34"/>
        <v>2959635</v>
      </c>
      <c r="K109" s="125">
        <f t="shared" si="34"/>
        <v>1069200</v>
      </c>
      <c r="L109" s="125">
        <f t="shared" si="34"/>
        <v>4028835</v>
      </c>
      <c r="M109" s="125">
        <f t="shared" si="34"/>
        <v>15500</v>
      </c>
      <c r="N109" s="125">
        <f t="shared" si="34"/>
        <v>14000</v>
      </c>
      <c r="O109" s="125">
        <f t="shared" si="34"/>
        <v>29500</v>
      </c>
      <c r="P109" s="125">
        <f t="shared" si="34"/>
        <v>4058335</v>
      </c>
      <c r="Q109" s="132" t="s">
        <v>121</v>
      </c>
      <c r="R109" s="350" t="s">
        <v>89</v>
      </c>
      <c r="S109" s="347"/>
    </row>
    <row r="110" spans="1:19" ht="22.5" customHeight="1" x14ac:dyDescent="0.2">
      <c r="A110" s="339"/>
      <c r="B110" s="342"/>
      <c r="C110" s="122" t="s">
        <v>104</v>
      </c>
      <c r="D110" s="126">
        <f t="shared" ref="D110:P110" si="35">D12+D43</f>
        <v>0</v>
      </c>
      <c r="E110" s="126">
        <f t="shared" si="35"/>
        <v>0</v>
      </c>
      <c r="F110" s="126">
        <f t="shared" si="35"/>
        <v>0</v>
      </c>
      <c r="G110" s="126">
        <f t="shared" si="35"/>
        <v>0</v>
      </c>
      <c r="H110" s="126">
        <f t="shared" si="35"/>
        <v>0</v>
      </c>
      <c r="I110" s="126">
        <f t="shared" si="35"/>
        <v>0</v>
      </c>
      <c r="J110" s="126">
        <f t="shared" si="35"/>
        <v>0</v>
      </c>
      <c r="K110" s="126">
        <f t="shared" si="35"/>
        <v>0</v>
      </c>
      <c r="L110" s="126">
        <f t="shared" si="35"/>
        <v>0</v>
      </c>
      <c r="M110" s="126">
        <f t="shared" si="35"/>
        <v>0</v>
      </c>
      <c r="N110" s="126">
        <f t="shared" si="35"/>
        <v>0</v>
      </c>
      <c r="O110" s="126">
        <f t="shared" si="35"/>
        <v>0</v>
      </c>
      <c r="P110" s="126">
        <f t="shared" si="35"/>
        <v>0</v>
      </c>
      <c r="Q110" s="133" t="s">
        <v>111</v>
      </c>
      <c r="R110" s="345"/>
      <c r="S110" s="347"/>
    </row>
    <row r="111" spans="1:19" ht="24.95" customHeight="1" thickBot="1" x14ac:dyDescent="0.25">
      <c r="A111" s="339"/>
      <c r="B111" s="343"/>
      <c r="C111" s="123" t="s">
        <v>65</v>
      </c>
      <c r="D111" s="124">
        <f>SUM(D109:D110)</f>
        <v>1041000</v>
      </c>
      <c r="E111" s="124">
        <f t="shared" ref="E111:P111" si="36">SUM(E109:E110)</f>
        <v>468000</v>
      </c>
      <c r="F111" s="124">
        <f t="shared" si="36"/>
        <v>1509000</v>
      </c>
      <c r="G111" s="124">
        <f t="shared" si="36"/>
        <v>1918635</v>
      </c>
      <c r="H111" s="124">
        <f t="shared" si="36"/>
        <v>601200</v>
      </c>
      <c r="I111" s="124">
        <f t="shared" si="36"/>
        <v>2519835</v>
      </c>
      <c r="J111" s="124">
        <f t="shared" si="36"/>
        <v>2959635</v>
      </c>
      <c r="K111" s="124">
        <f t="shared" si="36"/>
        <v>1069200</v>
      </c>
      <c r="L111" s="124">
        <f t="shared" si="36"/>
        <v>4028835</v>
      </c>
      <c r="M111" s="124">
        <f t="shared" si="36"/>
        <v>15500</v>
      </c>
      <c r="N111" s="124">
        <f t="shared" si="36"/>
        <v>14000</v>
      </c>
      <c r="O111" s="124">
        <f t="shared" si="36"/>
        <v>29500</v>
      </c>
      <c r="P111" s="124">
        <f t="shared" si="36"/>
        <v>4058335</v>
      </c>
      <c r="Q111" s="134" t="s">
        <v>66</v>
      </c>
      <c r="R111" s="346"/>
      <c r="S111" s="347"/>
    </row>
    <row r="112" spans="1:19" ht="24.95" customHeight="1" x14ac:dyDescent="0.2">
      <c r="A112" s="339"/>
      <c r="B112" s="341" t="s">
        <v>90</v>
      </c>
      <c r="C112" s="127" t="s">
        <v>119</v>
      </c>
      <c r="D112" s="128">
        <f>D103+D106+D109</f>
        <v>17813075</v>
      </c>
      <c r="E112" s="128">
        <f t="shared" ref="E112:O112" si="37">E103+E106+E109</f>
        <v>1606632</v>
      </c>
      <c r="F112" s="128">
        <f t="shared" si="37"/>
        <v>19419707</v>
      </c>
      <c r="G112" s="128">
        <f t="shared" si="37"/>
        <v>21869703</v>
      </c>
      <c r="H112" s="128">
        <f t="shared" si="37"/>
        <v>1927817</v>
      </c>
      <c r="I112" s="128">
        <f t="shared" si="37"/>
        <v>23797520</v>
      </c>
      <c r="J112" s="128">
        <f t="shared" si="37"/>
        <v>39682778</v>
      </c>
      <c r="K112" s="128">
        <f t="shared" si="37"/>
        <v>3534449</v>
      </c>
      <c r="L112" s="128">
        <f t="shared" si="37"/>
        <v>43217227</v>
      </c>
      <c r="M112" s="128">
        <f t="shared" si="37"/>
        <v>230282</v>
      </c>
      <c r="N112" s="128">
        <f t="shared" si="37"/>
        <v>41913</v>
      </c>
      <c r="O112" s="128">
        <f t="shared" si="37"/>
        <v>272195</v>
      </c>
      <c r="P112" s="128">
        <f>P103+P106+P109</f>
        <v>43489422</v>
      </c>
      <c r="Q112" s="135" t="s">
        <v>121</v>
      </c>
      <c r="R112" s="344" t="s">
        <v>66</v>
      </c>
      <c r="S112" s="347"/>
    </row>
    <row r="113" spans="1:19" ht="24.95" customHeight="1" x14ac:dyDescent="0.2">
      <c r="A113" s="339"/>
      <c r="B113" s="342"/>
      <c r="C113" s="122" t="s">
        <v>104</v>
      </c>
      <c r="D113" s="128">
        <f>D104+D107+D110</f>
        <v>991238</v>
      </c>
      <c r="E113" s="128">
        <f t="shared" ref="E113:P113" si="38">E104+E107+E110</f>
        <v>32400</v>
      </c>
      <c r="F113" s="128">
        <f t="shared" si="38"/>
        <v>1023638</v>
      </c>
      <c r="G113" s="128">
        <f t="shared" si="38"/>
        <v>5470143</v>
      </c>
      <c r="H113" s="128">
        <f t="shared" si="38"/>
        <v>470145</v>
      </c>
      <c r="I113" s="128">
        <f t="shared" si="38"/>
        <v>5940288</v>
      </c>
      <c r="J113" s="128">
        <f t="shared" si="38"/>
        <v>6461381</v>
      </c>
      <c r="K113" s="128">
        <f t="shared" si="38"/>
        <v>502545</v>
      </c>
      <c r="L113" s="128">
        <f t="shared" si="38"/>
        <v>6963926</v>
      </c>
      <c r="M113" s="128">
        <f t="shared" si="38"/>
        <v>19270</v>
      </c>
      <c r="N113" s="128">
        <f t="shared" si="38"/>
        <v>650</v>
      </c>
      <c r="O113" s="128">
        <f t="shared" si="38"/>
        <v>19920</v>
      </c>
      <c r="P113" s="128">
        <f t="shared" si="38"/>
        <v>6983846</v>
      </c>
      <c r="Q113" s="133" t="s">
        <v>111</v>
      </c>
      <c r="R113" s="345"/>
      <c r="S113" s="347"/>
    </row>
    <row r="114" spans="1:19" ht="24.95" customHeight="1" thickBot="1" x14ac:dyDescent="0.25">
      <c r="A114" s="340"/>
      <c r="B114" s="343"/>
      <c r="C114" s="138" t="s">
        <v>65</v>
      </c>
      <c r="D114" s="139">
        <f>SUM(D112:D113)</f>
        <v>18804313</v>
      </c>
      <c r="E114" s="139">
        <f t="shared" ref="E114:O114" si="39">SUM(E112:E113)</f>
        <v>1639032</v>
      </c>
      <c r="F114" s="139">
        <f t="shared" si="39"/>
        <v>20443345</v>
      </c>
      <c r="G114" s="139">
        <f t="shared" si="39"/>
        <v>27339846</v>
      </c>
      <c r="H114" s="139">
        <f t="shared" si="39"/>
        <v>2397962</v>
      </c>
      <c r="I114" s="139">
        <f t="shared" si="39"/>
        <v>29737808</v>
      </c>
      <c r="J114" s="139">
        <f t="shared" si="39"/>
        <v>46144159</v>
      </c>
      <c r="K114" s="139">
        <f t="shared" si="39"/>
        <v>4036994</v>
      </c>
      <c r="L114" s="139">
        <f t="shared" si="39"/>
        <v>50181153</v>
      </c>
      <c r="M114" s="139">
        <f t="shared" si="39"/>
        <v>249552</v>
      </c>
      <c r="N114" s="139">
        <f t="shared" si="39"/>
        <v>42563</v>
      </c>
      <c r="O114" s="139">
        <f t="shared" si="39"/>
        <v>292115</v>
      </c>
      <c r="P114" s="139">
        <f>SUM(P112:P113)</f>
        <v>50473268</v>
      </c>
      <c r="Q114" s="140" t="s">
        <v>66</v>
      </c>
      <c r="R114" s="346"/>
      <c r="S114" s="348"/>
    </row>
    <row r="115" spans="1:19" x14ac:dyDescent="0.2">
      <c r="A115" s="154"/>
      <c r="B115" s="154"/>
      <c r="C115" s="155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3"/>
      <c r="Q115" s="157"/>
      <c r="R115" s="141"/>
      <c r="S115" s="142"/>
    </row>
    <row r="133" ht="18.75" customHeight="1" x14ac:dyDescent="0.2"/>
    <row r="134" ht="18.75" customHeight="1" x14ac:dyDescent="0.2"/>
    <row r="135" ht="18.75" customHeight="1" x14ac:dyDescent="0.2"/>
  </sheetData>
  <mergeCells count="164">
    <mergeCell ref="A103:A114"/>
    <mergeCell ref="B103:B105"/>
    <mergeCell ref="R103:R105"/>
    <mergeCell ref="S103:S114"/>
    <mergeCell ref="B106:B108"/>
    <mergeCell ref="R106:R108"/>
    <mergeCell ref="B109:B111"/>
    <mergeCell ref="R109:R111"/>
    <mergeCell ref="B112:B114"/>
    <mergeCell ref="R112:R114"/>
    <mergeCell ref="P99:P101"/>
    <mergeCell ref="Q99:Q102"/>
    <mergeCell ref="R99:R102"/>
    <mergeCell ref="S99:S102"/>
    <mergeCell ref="D100:F100"/>
    <mergeCell ref="G100:I100"/>
    <mergeCell ref="J100:L100"/>
    <mergeCell ref="A96:S96"/>
    <mergeCell ref="A97:S97"/>
    <mergeCell ref="A99:A102"/>
    <mergeCell ref="B99:B102"/>
    <mergeCell ref="C99:C102"/>
    <mergeCell ref="D99:L99"/>
    <mergeCell ref="M99:O100"/>
    <mergeCell ref="A98:C98"/>
    <mergeCell ref="Q98:S98"/>
    <mergeCell ref="A89:A91"/>
    <mergeCell ref="B89:B91"/>
    <mergeCell ref="R89:R91"/>
    <mergeCell ref="S89:S91"/>
    <mergeCell ref="A92:A94"/>
    <mergeCell ref="B92:B94"/>
    <mergeCell ref="R92:R94"/>
    <mergeCell ref="S92:S94"/>
    <mergeCell ref="A83:A85"/>
    <mergeCell ref="B83:B85"/>
    <mergeCell ref="R83:R85"/>
    <mergeCell ref="S83:S85"/>
    <mergeCell ref="A86:A88"/>
    <mergeCell ref="B86:B88"/>
    <mergeCell ref="R86:R88"/>
    <mergeCell ref="S86:S88"/>
    <mergeCell ref="A74:S74"/>
    <mergeCell ref="A76:A79"/>
    <mergeCell ref="B76:B79"/>
    <mergeCell ref="C76:C79"/>
    <mergeCell ref="D76:L76"/>
    <mergeCell ref="M76:O77"/>
    <mergeCell ref="A75:C75"/>
    <mergeCell ref="Q75:S75"/>
    <mergeCell ref="A68:A70"/>
    <mergeCell ref="B68:B70"/>
    <mergeCell ref="R68:R70"/>
    <mergeCell ref="S68:S70"/>
    <mergeCell ref="A80:A82"/>
    <mergeCell ref="B80:B82"/>
    <mergeCell ref="R80:R82"/>
    <mergeCell ref="S80:S82"/>
    <mergeCell ref="A62:A64"/>
    <mergeCell ref="B62:B64"/>
    <mergeCell ref="R62:R64"/>
    <mergeCell ref="S62:S64"/>
    <mergeCell ref="A65:A67"/>
    <mergeCell ref="B65:B67"/>
    <mergeCell ref="R65:R67"/>
    <mergeCell ref="S65:S67"/>
    <mergeCell ref="P76:P78"/>
    <mergeCell ref="Q76:Q79"/>
    <mergeCell ref="R76:R79"/>
    <mergeCell ref="S76:S79"/>
    <mergeCell ref="D77:F77"/>
    <mergeCell ref="G77:I77"/>
    <mergeCell ref="J77:L77"/>
    <mergeCell ref="A73:S73"/>
    <mergeCell ref="A56:A58"/>
    <mergeCell ref="B56:B58"/>
    <mergeCell ref="R56:R58"/>
    <mergeCell ref="S56:S58"/>
    <mergeCell ref="A59:A61"/>
    <mergeCell ref="B59:B61"/>
    <mergeCell ref="R59:R61"/>
    <mergeCell ref="S59:S61"/>
    <mergeCell ref="P52:P54"/>
    <mergeCell ref="Q52:Q55"/>
    <mergeCell ref="R52:R55"/>
    <mergeCell ref="S52:S55"/>
    <mergeCell ref="D53:F53"/>
    <mergeCell ref="G53:I53"/>
    <mergeCell ref="J53:L53"/>
    <mergeCell ref="A49:S49"/>
    <mergeCell ref="A50:S50"/>
    <mergeCell ref="A52:A55"/>
    <mergeCell ref="B52:B55"/>
    <mergeCell ref="C52:C55"/>
    <mergeCell ref="D52:L52"/>
    <mergeCell ref="M52:O53"/>
    <mergeCell ref="A51:C51"/>
    <mergeCell ref="Q51:S51"/>
    <mergeCell ref="M26:O27"/>
    <mergeCell ref="A39:A47"/>
    <mergeCell ref="B39:B41"/>
    <mergeCell ref="R39:R41"/>
    <mergeCell ref="S39:S47"/>
    <mergeCell ref="B42:B44"/>
    <mergeCell ref="R42:R44"/>
    <mergeCell ref="B45:B47"/>
    <mergeCell ref="R45:R47"/>
    <mergeCell ref="A30:A38"/>
    <mergeCell ref="B30:B32"/>
    <mergeCell ref="R30:R32"/>
    <mergeCell ref="S30:S38"/>
    <mergeCell ref="B33:B35"/>
    <mergeCell ref="R33:R35"/>
    <mergeCell ref="B36:B38"/>
    <mergeCell ref="R36:R38"/>
    <mergeCell ref="A20:A22"/>
    <mergeCell ref="B20:B22"/>
    <mergeCell ref="R20:R22"/>
    <mergeCell ref="S20:S22"/>
    <mergeCell ref="A17:A19"/>
    <mergeCell ref="B17:B19"/>
    <mergeCell ref="R17:R19"/>
    <mergeCell ref="S17:S19"/>
    <mergeCell ref="P26:P28"/>
    <mergeCell ref="Q26:Q29"/>
    <mergeCell ref="R26:R29"/>
    <mergeCell ref="S26:S29"/>
    <mergeCell ref="D27:F27"/>
    <mergeCell ref="G27:I27"/>
    <mergeCell ref="J27:L27"/>
    <mergeCell ref="A23:S23"/>
    <mergeCell ref="A24:S24"/>
    <mergeCell ref="A25:D25"/>
    <mergeCell ref="N25:O25"/>
    <mergeCell ref="P25:S25"/>
    <mergeCell ref="A26:A29"/>
    <mergeCell ref="B26:B29"/>
    <mergeCell ref="C26:C29"/>
    <mergeCell ref="D26:L26"/>
    <mergeCell ref="A8:A16"/>
    <mergeCell ref="B8:B10"/>
    <mergeCell ref="R8:R10"/>
    <mergeCell ref="S8:S16"/>
    <mergeCell ref="B11:B13"/>
    <mergeCell ref="R11:R13"/>
    <mergeCell ref="B14:B16"/>
    <mergeCell ref="R14:R16"/>
    <mergeCell ref="P4:P6"/>
    <mergeCell ref="Q4:Q7"/>
    <mergeCell ref="R4:R7"/>
    <mergeCell ref="S4:S7"/>
    <mergeCell ref="D5:F5"/>
    <mergeCell ref="G5:I5"/>
    <mergeCell ref="J5:L5"/>
    <mergeCell ref="A1:S1"/>
    <mergeCell ref="A2:S2"/>
    <mergeCell ref="A3:D3"/>
    <mergeCell ref="N3:O3"/>
    <mergeCell ref="P3:S3"/>
    <mergeCell ref="A4:A7"/>
    <mergeCell ref="B4:B7"/>
    <mergeCell ref="C4:C7"/>
    <mergeCell ref="D4:L4"/>
    <mergeCell ref="M4:O5"/>
  </mergeCells>
  <printOptions horizontalCentered="1"/>
  <pageMargins left="0.19685039370078741" right="0.19685039370078741" top="0.74803149606299213" bottom="0.74803149606299213" header="0.55118110236220474" footer="0.55118110236220474"/>
  <pageSetup firstPageNumber="28" orientation="landscape" useFirstPageNumber="1" verticalDpi="300" r:id="rId1"/>
  <headerFooter>
    <oddFooter>&amp;C&amp;P</oddFooter>
  </headerFooter>
  <ignoredErrors>
    <ignoredError sqref="I89" formulaRange="1"/>
    <ignoredError sqref="F88 I88 L8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0066"/>
  </sheetPr>
  <dimension ref="A1:H24"/>
  <sheetViews>
    <sheetView rightToLeft="1" tabSelected="1" workbookViewId="0">
      <selection activeCell="E16" sqref="E16"/>
    </sheetView>
  </sheetViews>
  <sheetFormatPr defaultColWidth="9.125" defaultRowHeight="27" customHeight="1" x14ac:dyDescent="0.2"/>
  <cols>
    <col min="1" max="1" width="14.125" style="172" customWidth="1"/>
    <col min="2" max="2" width="17.75" style="1" customWidth="1"/>
    <col min="3" max="3" width="14.875" style="1" customWidth="1"/>
    <col min="4" max="4" width="17.875" style="1" customWidth="1"/>
    <col min="5" max="5" width="23.375" style="1" customWidth="1"/>
    <col min="6" max="6" width="20.125" style="173" customWidth="1"/>
    <col min="7" max="7" width="12" style="1" customWidth="1"/>
    <col min="8" max="8" width="12.75" style="1" customWidth="1"/>
    <col min="9" max="16384" width="9.125" style="1"/>
  </cols>
  <sheetData>
    <row r="1" spans="1:8" ht="22.5" customHeight="1" x14ac:dyDescent="0.2">
      <c r="A1" s="382" t="s">
        <v>176</v>
      </c>
      <c r="B1" s="382"/>
      <c r="C1" s="382"/>
      <c r="D1" s="382"/>
      <c r="E1" s="382"/>
      <c r="F1" s="382"/>
    </row>
    <row r="2" spans="1:8" ht="22.5" customHeight="1" x14ac:dyDescent="0.2">
      <c r="A2" s="383" t="s">
        <v>177</v>
      </c>
      <c r="B2" s="383"/>
      <c r="C2" s="383"/>
      <c r="D2" s="383"/>
      <c r="E2" s="383"/>
      <c r="F2" s="383"/>
    </row>
    <row r="3" spans="1:8" ht="22.5" customHeight="1" thickBot="1" x14ac:dyDescent="0.25">
      <c r="A3" s="6" t="s">
        <v>141</v>
      </c>
      <c r="D3" s="6"/>
      <c r="F3" s="159" t="s">
        <v>139</v>
      </c>
    </row>
    <row r="4" spans="1:8" ht="22.5" customHeight="1" x14ac:dyDescent="0.2">
      <c r="A4" s="378" t="s">
        <v>19</v>
      </c>
      <c r="B4" s="160" t="s">
        <v>142</v>
      </c>
      <c r="C4" s="160" t="s">
        <v>143</v>
      </c>
      <c r="D4" s="160" t="s">
        <v>144</v>
      </c>
      <c r="E4" s="160" t="s">
        <v>102</v>
      </c>
      <c r="F4" s="380" t="s">
        <v>26</v>
      </c>
    </row>
    <row r="5" spans="1:8" ht="22.5" customHeight="1" thickBot="1" x14ac:dyDescent="0.25">
      <c r="A5" s="379"/>
      <c r="B5" s="161" t="s">
        <v>145</v>
      </c>
      <c r="C5" s="161" t="s">
        <v>140</v>
      </c>
      <c r="D5" s="161" t="s">
        <v>146</v>
      </c>
      <c r="E5" s="161" t="s">
        <v>66</v>
      </c>
      <c r="F5" s="381"/>
    </row>
    <row r="6" spans="1:8" ht="22.5" customHeight="1" x14ac:dyDescent="0.2">
      <c r="A6" s="163" t="s">
        <v>35</v>
      </c>
      <c r="B6" s="164">
        <v>4738828</v>
      </c>
      <c r="C6" s="164">
        <v>0</v>
      </c>
      <c r="D6" s="164">
        <v>82950</v>
      </c>
      <c r="E6" s="164">
        <v>4821778</v>
      </c>
      <c r="F6" s="165" t="s">
        <v>36</v>
      </c>
    </row>
    <row r="7" spans="1:8" ht="22.5" customHeight="1" x14ac:dyDescent="0.2">
      <c r="A7" s="166" t="s">
        <v>37</v>
      </c>
      <c r="B7" s="167">
        <v>2461096</v>
      </c>
      <c r="C7" s="167">
        <v>0</v>
      </c>
      <c r="D7" s="167">
        <v>183900</v>
      </c>
      <c r="E7" s="167">
        <v>2644996</v>
      </c>
      <c r="F7" s="168" t="s">
        <v>38</v>
      </c>
      <c r="G7" s="162"/>
      <c r="H7" s="162"/>
    </row>
    <row r="8" spans="1:8" ht="22.5" customHeight="1" x14ac:dyDescent="0.2">
      <c r="A8" s="163" t="s">
        <v>39</v>
      </c>
      <c r="B8" s="164">
        <v>55420</v>
      </c>
      <c r="C8" s="164">
        <v>0</v>
      </c>
      <c r="D8" s="164">
        <v>64200</v>
      </c>
      <c r="E8" s="164">
        <v>119620</v>
      </c>
      <c r="F8" s="165" t="s">
        <v>40</v>
      </c>
    </row>
    <row r="9" spans="1:8" ht="22.5" customHeight="1" x14ac:dyDescent="0.2">
      <c r="A9" s="166" t="s">
        <v>41</v>
      </c>
      <c r="B9" s="167">
        <v>1215410</v>
      </c>
      <c r="C9" s="167">
        <v>0</v>
      </c>
      <c r="D9" s="167">
        <v>128000</v>
      </c>
      <c r="E9" s="167">
        <v>1343410</v>
      </c>
      <c r="F9" s="168" t="s">
        <v>42</v>
      </c>
    </row>
    <row r="10" spans="1:8" ht="22.5" customHeight="1" x14ac:dyDescent="0.2">
      <c r="A10" s="163" t="s">
        <v>43</v>
      </c>
      <c r="B10" s="164">
        <v>75409022</v>
      </c>
      <c r="C10" s="164">
        <v>5137761</v>
      </c>
      <c r="D10" s="164">
        <v>585150</v>
      </c>
      <c r="E10" s="164">
        <v>81131933</v>
      </c>
      <c r="F10" s="165" t="s">
        <v>44</v>
      </c>
    </row>
    <row r="11" spans="1:8" ht="22.5" customHeight="1" x14ac:dyDescent="0.2">
      <c r="A11" s="166" t="s">
        <v>45</v>
      </c>
      <c r="B11" s="167">
        <v>924530</v>
      </c>
      <c r="C11" s="167">
        <v>0</v>
      </c>
      <c r="D11" s="167">
        <v>121400</v>
      </c>
      <c r="E11" s="167">
        <v>1045930</v>
      </c>
      <c r="F11" s="168" t="s">
        <v>46</v>
      </c>
      <c r="G11" s="162"/>
    </row>
    <row r="12" spans="1:8" ht="22.5" customHeight="1" x14ac:dyDescent="0.2">
      <c r="A12" s="163" t="s">
        <v>47</v>
      </c>
      <c r="B12" s="164">
        <v>108002162</v>
      </c>
      <c r="C12" s="164">
        <v>2566280</v>
      </c>
      <c r="D12" s="164">
        <v>184700</v>
      </c>
      <c r="E12" s="164">
        <v>110753142</v>
      </c>
      <c r="F12" s="165" t="s">
        <v>48</v>
      </c>
      <c r="G12" s="162"/>
      <c r="H12" s="162"/>
    </row>
    <row r="13" spans="1:8" ht="22.5" customHeight="1" x14ac:dyDescent="0.2">
      <c r="A13" s="166" t="s">
        <v>49</v>
      </c>
      <c r="B13" s="167">
        <v>1155608</v>
      </c>
      <c r="C13" s="167">
        <v>0</v>
      </c>
      <c r="D13" s="167">
        <v>62000</v>
      </c>
      <c r="E13" s="167">
        <v>1217608</v>
      </c>
      <c r="F13" s="168" t="s">
        <v>50</v>
      </c>
      <c r="G13" s="162"/>
    </row>
    <row r="14" spans="1:8" ht="22.5" customHeight="1" x14ac:dyDescent="0.2">
      <c r="A14" s="163" t="s">
        <v>51</v>
      </c>
      <c r="B14" s="164">
        <v>595647</v>
      </c>
      <c r="C14" s="164">
        <v>0</v>
      </c>
      <c r="D14" s="164">
        <v>103950</v>
      </c>
      <c r="E14" s="164">
        <v>699597</v>
      </c>
      <c r="F14" s="165" t="s">
        <v>52</v>
      </c>
    </row>
    <row r="15" spans="1:8" ht="22.5" customHeight="1" x14ac:dyDescent="0.2">
      <c r="A15" s="166" t="s">
        <v>53</v>
      </c>
      <c r="B15" s="167">
        <v>62351140</v>
      </c>
      <c r="C15" s="167">
        <v>784550</v>
      </c>
      <c r="D15" s="167">
        <v>424000</v>
      </c>
      <c r="E15" s="167">
        <v>63559690</v>
      </c>
      <c r="F15" s="168" t="s">
        <v>54</v>
      </c>
    </row>
    <row r="16" spans="1:8" ht="22.5" customHeight="1" x14ac:dyDescent="0.2">
      <c r="A16" s="163" t="s">
        <v>55</v>
      </c>
      <c r="B16" s="164">
        <v>606337</v>
      </c>
      <c r="C16" s="164">
        <v>0</v>
      </c>
      <c r="D16" s="164">
        <v>44000</v>
      </c>
      <c r="E16" s="164">
        <v>650337</v>
      </c>
      <c r="F16" s="165" t="s">
        <v>56</v>
      </c>
    </row>
    <row r="17" spans="1:8" ht="22.5" customHeight="1" x14ac:dyDescent="0.2">
      <c r="A17" s="166" t="s">
        <v>57</v>
      </c>
      <c r="B17" s="167">
        <v>562425</v>
      </c>
      <c r="C17" s="167">
        <v>0</v>
      </c>
      <c r="D17" s="167">
        <v>9000</v>
      </c>
      <c r="E17" s="167">
        <v>571425</v>
      </c>
      <c r="F17" s="168" t="s">
        <v>58</v>
      </c>
      <c r="G17" s="162"/>
      <c r="H17" s="162"/>
    </row>
    <row r="18" spans="1:8" ht="22.5" customHeight="1" x14ac:dyDescent="0.2">
      <c r="A18" s="163" t="s">
        <v>59</v>
      </c>
      <c r="B18" s="164">
        <v>2213365</v>
      </c>
      <c r="C18" s="164">
        <v>25550</v>
      </c>
      <c r="D18" s="164">
        <v>69600</v>
      </c>
      <c r="E18" s="164">
        <v>2308515</v>
      </c>
      <c r="F18" s="165" t="s">
        <v>147</v>
      </c>
    </row>
    <row r="19" spans="1:8" ht="22.5" customHeight="1" x14ac:dyDescent="0.2">
      <c r="A19" s="166" t="s">
        <v>61</v>
      </c>
      <c r="B19" s="167">
        <v>1441997</v>
      </c>
      <c r="C19" s="167">
        <v>73800</v>
      </c>
      <c r="D19" s="167">
        <v>240000</v>
      </c>
      <c r="E19" s="167">
        <v>1755797</v>
      </c>
      <c r="F19" s="168" t="s">
        <v>99</v>
      </c>
    </row>
    <row r="20" spans="1:8" ht="22.5" customHeight="1" x14ac:dyDescent="0.2">
      <c r="A20" s="163" t="s">
        <v>63</v>
      </c>
      <c r="B20" s="164">
        <v>22263111</v>
      </c>
      <c r="C20" s="164">
        <v>6757553</v>
      </c>
      <c r="D20" s="164">
        <v>2177000</v>
      </c>
      <c r="E20" s="164">
        <v>31197664</v>
      </c>
      <c r="F20" s="165" t="s">
        <v>64</v>
      </c>
      <c r="G20" s="162"/>
      <c r="H20" s="162"/>
    </row>
    <row r="21" spans="1:8" ht="22.5" customHeight="1" thickBot="1" x14ac:dyDescent="0.25">
      <c r="A21" s="169" t="s">
        <v>100</v>
      </c>
      <c r="B21" s="170">
        <f>SUM(B6:B20)</f>
        <v>283996098</v>
      </c>
      <c r="C21" s="170">
        <f>SUM(C6:C20)</f>
        <v>15345494</v>
      </c>
      <c r="D21" s="170">
        <f>SUM(D6:D20)</f>
        <v>4479850</v>
      </c>
      <c r="E21" s="170">
        <f>SUM(E6:E20)</f>
        <v>303821442</v>
      </c>
      <c r="F21" s="171" t="s">
        <v>101</v>
      </c>
    </row>
    <row r="22" spans="1:8" ht="27" customHeight="1" x14ac:dyDescent="0.2">
      <c r="E22" s="162"/>
    </row>
    <row r="23" spans="1:8" ht="27" customHeight="1" x14ac:dyDescent="0.2">
      <c r="D23" s="162"/>
    </row>
    <row r="24" spans="1:8" ht="27" customHeight="1" x14ac:dyDescent="0.2">
      <c r="C24" s="162"/>
      <c r="D24" s="162"/>
    </row>
  </sheetData>
  <mergeCells count="4">
    <mergeCell ref="A4:A5"/>
    <mergeCell ref="F4:F5"/>
    <mergeCell ref="A1:F1"/>
    <mergeCell ref="A2:F2"/>
  </mergeCells>
  <printOptions horizontalCentered="1"/>
  <pageMargins left="0.70866141732283472" right="0.70866141732283472" top="0.74803149606299213" bottom="0.74803149606299213" header="0.23622047244094491" footer="0.51181102362204722"/>
  <pageSetup paperSize="9" firstPageNumber="64" orientation="landscape" useFirstPageNumber="1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نطاقات تمت تسميتها</vt:lpstr>
      </vt:variant>
      <vt:variant>
        <vt:i4>3</vt:i4>
      </vt:variant>
    </vt:vector>
  </HeadingPairs>
  <TitlesOfParts>
    <vt:vector size="10" baseType="lpstr">
      <vt:lpstr>حسب السنوات</vt:lpstr>
      <vt:lpstr>حسب المحافظات</vt:lpstr>
      <vt:lpstr>عدد الفنادق</vt:lpstr>
      <vt:lpstr>عدد النزلاء وليالي المبيت</vt:lpstr>
      <vt:lpstr>عدد المشتغلين</vt:lpstr>
      <vt:lpstr>الاجور والمزايا</vt:lpstr>
      <vt:lpstr>الايرادات</vt:lpstr>
      <vt:lpstr>'الاجور والمزايا'!Print_Area</vt:lpstr>
      <vt:lpstr>'حسب المحافظات'!Print_Area</vt:lpstr>
      <vt:lpstr>'عدد الفنادق'!Print_Area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cp:lastPrinted>2026-05-17T04:29:18Z</cp:lastPrinted>
  <dcterms:created xsi:type="dcterms:W3CDTF">2022-01-20T21:42:24Z</dcterms:created>
  <dcterms:modified xsi:type="dcterms:W3CDTF">2026-05-20T06:49:55Z</dcterms:modified>
</cp:coreProperties>
</file>